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hickorync-my.sharepoint.com/personal/ale_hickorync_gov/Documents/Desktop/"/>
    </mc:Choice>
  </mc:AlternateContent>
  <xr:revisionPtr revIDLastSave="0" documentId="8_{CCAD7395-DBE7-466F-BB4E-E57CF77EAF6E}" xr6:coauthVersionLast="47" xr6:coauthVersionMax="47" xr10:uidLastSave="{00000000-0000-0000-0000-000000000000}"/>
  <bookViews>
    <workbookView xWindow="28680" yWindow="-120" windowWidth="29040" windowHeight="15840" tabRatio="606" xr2:uid="{734F0958-E445-44DD-A461-759FFAD309AD}"/>
  </bookViews>
  <sheets>
    <sheet name="P&amp;L Projections" sheetId="1" r:id="rId1"/>
    <sheet name="Cash Flow Projections" sheetId="2" r:id="rId2"/>
    <sheet name="P&amp;L Projections Example" sheetId="4" r:id="rId3"/>
    <sheet name="Cash Flow Projections Example" sheetId="5" r:id="rId4"/>
  </sheets>
  <definedNames>
    <definedName name="_xlnm.Print_Area" localSheetId="0">'P&amp;L Projections'!$A$3:$S$38</definedName>
    <definedName name="_xlnm.Print_Area" localSheetId="2">'P&amp;L Projections Example'!$A$3:$S$38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Q19" i="1"/>
  <c r="Q18" i="1"/>
  <c r="S37" i="1"/>
  <c r="S10" i="1"/>
  <c r="Q10" i="1"/>
  <c r="O10" i="4"/>
  <c r="P9" i="4"/>
  <c r="N10" i="4"/>
  <c r="R8" i="1"/>
  <c r="S32" i="1" s="1"/>
  <c r="P8" i="1"/>
  <c r="Q27" i="1" s="1"/>
  <c r="B37" i="1"/>
  <c r="C16" i="2" s="1"/>
  <c r="D37" i="1"/>
  <c r="D38" i="1" s="1"/>
  <c r="P31" i="4"/>
  <c r="C7" i="2"/>
  <c r="C12" i="2" s="1"/>
  <c r="B12" i="2"/>
  <c r="N27" i="1"/>
  <c r="N24" i="1"/>
  <c r="C37" i="1"/>
  <c r="D16" i="2" s="1"/>
  <c r="N7" i="1"/>
  <c r="N6" i="1"/>
  <c r="C9" i="1"/>
  <c r="D15" i="2" s="1"/>
  <c r="D9" i="1"/>
  <c r="E15" i="2" s="1"/>
  <c r="E9" i="1"/>
  <c r="F9" i="1"/>
  <c r="G15" i="2" s="1"/>
  <c r="G9" i="1"/>
  <c r="H15" i="2" s="1"/>
  <c r="H9" i="1"/>
  <c r="I15" i="2" s="1"/>
  <c r="I9" i="1"/>
  <c r="J9" i="1"/>
  <c r="K15" i="2" s="1"/>
  <c r="K9" i="1"/>
  <c r="L15" i="2" s="1"/>
  <c r="L9" i="1"/>
  <c r="M15" i="2" s="1"/>
  <c r="M9" i="1"/>
  <c r="N15" i="2" s="1"/>
  <c r="D8" i="1"/>
  <c r="E8" i="1"/>
  <c r="F8" i="1"/>
  <c r="G8" i="1"/>
  <c r="H8" i="1"/>
  <c r="I8" i="1"/>
  <c r="J8" i="1"/>
  <c r="K8" i="1"/>
  <c r="L8" i="1"/>
  <c r="M8" i="1"/>
  <c r="N8" i="1"/>
  <c r="E12" i="5"/>
  <c r="I12" i="5"/>
  <c r="M12" i="5"/>
  <c r="B12" i="5"/>
  <c r="B18" i="2"/>
  <c r="C7" i="5"/>
  <c r="C12" i="5" s="1"/>
  <c r="D7" i="2"/>
  <c r="D12" i="2" s="1"/>
  <c r="E7" i="2"/>
  <c r="E12" i="2" s="1"/>
  <c r="F7" i="2"/>
  <c r="F12" i="2" s="1"/>
  <c r="G7" i="2"/>
  <c r="G12" i="2" s="1"/>
  <c r="H7" i="2"/>
  <c r="H12" i="2" s="1"/>
  <c r="I7" i="2"/>
  <c r="I12" i="2" s="1"/>
  <c r="R9" i="4"/>
  <c r="R10" i="4" s="1"/>
  <c r="P6" i="4"/>
  <c r="P8" i="4"/>
  <c r="D7" i="5"/>
  <c r="D12" i="5" s="1"/>
  <c r="E7" i="5"/>
  <c r="F7" i="5"/>
  <c r="F12" i="5" s="1"/>
  <c r="G7" i="5"/>
  <c r="G12" i="5" s="1"/>
  <c r="H7" i="5"/>
  <c r="H12" i="5" s="1"/>
  <c r="I7" i="5"/>
  <c r="J7" i="2"/>
  <c r="J12" i="2" s="1"/>
  <c r="K7" i="5"/>
  <c r="K12" i="5" s="1"/>
  <c r="L7" i="5"/>
  <c r="L12" i="5" s="1"/>
  <c r="M7" i="5"/>
  <c r="N7" i="5"/>
  <c r="N12" i="5" s="1"/>
  <c r="J7" i="5"/>
  <c r="J12" i="5" s="1"/>
  <c r="D16" i="5"/>
  <c r="E16" i="5"/>
  <c r="F16" i="5"/>
  <c r="F18" i="5" s="1"/>
  <c r="G16" i="5"/>
  <c r="H16" i="5"/>
  <c r="I16" i="5"/>
  <c r="J16" i="5"/>
  <c r="J18" i="5" s="1"/>
  <c r="K16" i="5"/>
  <c r="L16" i="5"/>
  <c r="M16" i="5"/>
  <c r="N16" i="5"/>
  <c r="C16" i="5"/>
  <c r="C15" i="5"/>
  <c r="D15" i="5"/>
  <c r="E15" i="5"/>
  <c r="F15" i="5"/>
  <c r="G15" i="5"/>
  <c r="H15" i="5"/>
  <c r="I15" i="5"/>
  <c r="I18" i="5" s="1"/>
  <c r="J15" i="5"/>
  <c r="K15" i="5"/>
  <c r="L15" i="5"/>
  <c r="M15" i="5"/>
  <c r="M18" i="5" s="1"/>
  <c r="N15" i="5"/>
  <c r="B18" i="5"/>
  <c r="L18" i="5"/>
  <c r="K18" i="5"/>
  <c r="D18" i="5"/>
  <c r="R19" i="4"/>
  <c r="R23" i="4"/>
  <c r="R24" i="4"/>
  <c r="R25" i="4"/>
  <c r="R26" i="4"/>
  <c r="R27" i="4"/>
  <c r="R28" i="4"/>
  <c r="R31" i="4"/>
  <c r="R18" i="4"/>
  <c r="P25" i="4"/>
  <c r="P26" i="4"/>
  <c r="P27" i="4"/>
  <c r="P28" i="4"/>
  <c r="P24" i="4"/>
  <c r="P19" i="4"/>
  <c r="R6" i="4"/>
  <c r="R8" i="4" s="1"/>
  <c r="P18" i="4"/>
  <c r="C10" i="4"/>
  <c r="D10" i="4"/>
  <c r="H10" i="4"/>
  <c r="I10" i="4"/>
  <c r="H8" i="4"/>
  <c r="C8" i="4"/>
  <c r="D8" i="4"/>
  <c r="E8" i="4"/>
  <c r="E10" i="4" s="1"/>
  <c r="F8" i="4"/>
  <c r="F10" i="4" s="1"/>
  <c r="G8" i="4"/>
  <c r="G10" i="4" s="1"/>
  <c r="B8" i="4"/>
  <c r="B10" i="4" s="1"/>
  <c r="J8" i="4"/>
  <c r="I8" i="4"/>
  <c r="M37" i="4"/>
  <c r="L37" i="4"/>
  <c r="K37" i="4"/>
  <c r="J37" i="4"/>
  <c r="I37" i="4"/>
  <c r="H37" i="4"/>
  <c r="G37" i="4"/>
  <c r="F37" i="4"/>
  <c r="E37" i="4"/>
  <c r="D37" i="4"/>
  <c r="C37" i="4"/>
  <c r="C38" i="4" s="1"/>
  <c r="B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M8" i="4"/>
  <c r="L8" i="4"/>
  <c r="K8" i="4"/>
  <c r="N7" i="4"/>
  <c r="N6" i="4"/>
  <c r="N13" i="1"/>
  <c r="N34" i="1"/>
  <c r="K7" i="2"/>
  <c r="K12" i="2" s="1"/>
  <c r="L7" i="2"/>
  <c r="L12" i="2" s="1"/>
  <c r="M7" i="2"/>
  <c r="M12" i="2" s="1"/>
  <c r="N7" i="2"/>
  <c r="N12" i="2" s="1"/>
  <c r="N14" i="1"/>
  <c r="J15" i="2"/>
  <c r="P10" i="1"/>
  <c r="R10" i="1"/>
  <c r="R38" i="1" s="1"/>
  <c r="N15" i="1"/>
  <c r="N16" i="1"/>
  <c r="N17" i="1"/>
  <c r="N18" i="1"/>
  <c r="N19" i="1"/>
  <c r="N20" i="1"/>
  <c r="N21" i="1"/>
  <c r="N22" i="1"/>
  <c r="N37" i="1" s="1"/>
  <c r="N23" i="1"/>
  <c r="N25" i="1"/>
  <c r="N26" i="1"/>
  <c r="N28" i="1"/>
  <c r="N29" i="1"/>
  <c r="N30" i="1"/>
  <c r="N31" i="1"/>
  <c r="N32" i="1"/>
  <c r="N33" i="1"/>
  <c r="N35" i="1"/>
  <c r="N36" i="1"/>
  <c r="E37" i="1"/>
  <c r="F16" i="2" s="1"/>
  <c r="F37" i="1"/>
  <c r="G16" i="2" s="1"/>
  <c r="G37" i="1"/>
  <c r="H16" i="2" s="1"/>
  <c r="H37" i="1"/>
  <c r="I16" i="2" s="1"/>
  <c r="I37" i="1"/>
  <c r="J16" i="2" s="1"/>
  <c r="J37" i="1"/>
  <c r="K16" i="2" s="1"/>
  <c r="K37" i="1"/>
  <c r="L16" i="2" s="1"/>
  <c r="L37" i="1"/>
  <c r="M16" i="2" s="1"/>
  <c r="M37" i="1"/>
  <c r="N16" i="2" s="1"/>
  <c r="P37" i="1"/>
  <c r="R37" i="1"/>
  <c r="F15" i="2"/>
  <c r="J38" i="1"/>
  <c r="P38" i="1" l="1"/>
  <c r="S38" i="1"/>
  <c r="B20" i="5"/>
  <c r="B22" i="5" s="1"/>
  <c r="C5" i="5" s="1"/>
  <c r="E18" i="5"/>
  <c r="B9" i="1"/>
  <c r="N9" i="1" s="1"/>
  <c r="N10" i="1" s="1"/>
  <c r="O10" i="1" s="1"/>
  <c r="B38" i="1"/>
  <c r="N18" i="2"/>
  <c r="N20" i="2" s="1"/>
  <c r="G18" i="2"/>
  <c r="G20" i="2" s="1"/>
  <c r="E16" i="2"/>
  <c r="E18" i="2" s="1"/>
  <c r="E20" i="2" s="1"/>
  <c r="L18" i="2"/>
  <c r="L20" i="2" s="1"/>
  <c r="F18" i="2"/>
  <c r="F20" i="2" s="1"/>
  <c r="H18" i="2"/>
  <c r="H20" i="2" s="1"/>
  <c r="J18" i="2"/>
  <c r="J20" i="2" s="1"/>
  <c r="M18" i="2"/>
  <c r="M20" i="2" s="1"/>
  <c r="I18" i="2"/>
  <c r="I20" i="2" s="1"/>
  <c r="D18" i="2"/>
  <c r="D20" i="2" s="1"/>
  <c r="K18" i="2"/>
  <c r="K20" i="2" s="1"/>
  <c r="I20" i="5"/>
  <c r="B20" i="2"/>
  <c r="B22" i="2" s="1"/>
  <c r="C5" i="2" s="1"/>
  <c r="C38" i="1"/>
  <c r="G38" i="1"/>
  <c r="D20" i="5"/>
  <c r="F20" i="5"/>
  <c r="E20" i="5"/>
  <c r="J20" i="5"/>
  <c r="K20" i="5"/>
  <c r="H18" i="5"/>
  <c r="H20" i="5" s="1"/>
  <c r="G18" i="5"/>
  <c r="G20" i="5" s="1"/>
  <c r="N18" i="5"/>
  <c r="N20" i="5" s="1"/>
  <c r="C18" i="5"/>
  <c r="C20" i="5" s="1"/>
  <c r="C22" i="5" s="1"/>
  <c r="D5" i="5" s="1"/>
  <c r="L20" i="5"/>
  <c r="M20" i="5"/>
  <c r="R37" i="4"/>
  <c r="P37" i="4"/>
  <c r="Q37" i="4" s="1"/>
  <c r="D38" i="4"/>
  <c r="Q35" i="4"/>
  <c r="H38" i="4"/>
  <c r="N37" i="4"/>
  <c r="F38" i="1"/>
  <c r="E38" i="4"/>
  <c r="F38" i="4"/>
  <c r="G38" i="4"/>
  <c r="B38" i="4"/>
  <c r="O36" i="1"/>
  <c r="O15" i="1"/>
  <c r="O27" i="1"/>
  <c r="O25" i="1"/>
  <c r="O26" i="1"/>
  <c r="O34" i="1"/>
  <c r="O28" i="1"/>
  <c r="O20" i="1"/>
  <c r="O32" i="1"/>
  <c r="O19" i="1"/>
  <c r="O18" i="1"/>
  <c r="O35" i="1"/>
  <c r="O33" i="1"/>
  <c r="O17" i="1"/>
  <c r="O22" i="1"/>
  <c r="O31" i="1"/>
  <c r="O29" i="1"/>
  <c r="O16" i="1"/>
  <c r="O30" i="1"/>
  <c r="O24" i="1"/>
  <c r="O14" i="1"/>
  <c r="O21" i="1"/>
  <c r="O23" i="1"/>
  <c r="S35" i="4"/>
  <c r="S15" i="4"/>
  <c r="S17" i="4"/>
  <c r="S13" i="4"/>
  <c r="S37" i="4"/>
  <c r="I38" i="4"/>
  <c r="S26" i="4"/>
  <c r="S36" i="4"/>
  <c r="J10" i="4"/>
  <c r="J38" i="4" s="1"/>
  <c r="N8" i="4"/>
  <c r="Q13" i="4"/>
  <c r="Q15" i="4"/>
  <c r="Q17" i="4"/>
  <c r="Q20" i="4"/>
  <c r="Q22" i="4"/>
  <c r="Q26" i="4"/>
  <c r="Q28" i="4"/>
  <c r="Q30" i="4"/>
  <c r="Q32" i="4"/>
  <c r="Q34" i="4"/>
  <c r="Q36" i="4"/>
  <c r="Q14" i="4"/>
  <c r="Q18" i="4"/>
  <c r="S20" i="4"/>
  <c r="S28" i="4"/>
  <c r="S34" i="4"/>
  <c r="S14" i="4"/>
  <c r="S16" i="4"/>
  <c r="S18" i="4"/>
  <c r="S24" i="4"/>
  <c r="S30" i="4"/>
  <c r="L10" i="4"/>
  <c r="L38" i="4" s="1"/>
  <c r="Q21" i="4"/>
  <c r="Q25" i="4"/>
  <c r="Q27" i="4"/>
  <c r="Q29" i="4"/>
  <c r="Q31" i="4"/>
  <c r="Q33" i="4"/>
  <c r="S22" i="4"/>
  <c r="S32" i="4"/>
  <c r="M10" i="4"/>
  <c r="M38" i="4" s="1"/>
  <c r="S21" i="4"/>
  <c r="S23" i="4"/>
  <c r="S25" i="4"/>
  <c r="S27" i="4"/>
  <c r="S29" i="4"/>
  <c r="S31" i="4"/>
  <c r="S33" i="4"/>
  <c r="H38" i="1"/>
  <c r="O37" i="1"/>
  <c r="E38" i="1"/>
  <c r="K38" i="1"/>
  <c r="I38" i="1"/>
  <c r="L38" i="1"/>
  <c r="O13" i="1"/>
  <c r="M38" i="1"/>
  <c r="S18" i="1"/>
  <c r="S23" i="1"/>
  <c r="S28" i="1"/>
  <c r="S20" i="1"/>
  <c r="S26" i="1"/>
  <c r="S29" i="1"/>
  <c r="S16" i="1"/>
  <c r="S30" i="1"/>
  <c r="S27" i="1"/>
  <c r="S35" i="1"/>
  <c r="S15" i="1"/>
  <c r="S33" i="1"/>
  <c r="S34" i="1"/>
  <c r="S36" i="1"/>
  <c r="S25" i="1"/>
  <c r="S24" i="1"/>
  <c r="S13" i="1"/>
  <c r="S17" i="1"/>
  <c r="S22" i="1"/>
  <c r="S21" i="1"/>
  <c r="S31" i="1"/>
  <c r="S14" i="1"/>
  <c r="Q37" i="1"/>
  <c r="Q25" i="1"/>
  <c r="Q26" i="1"/>
  <c r="Q28" i="1"/>
  <c r="Q16" i="1"/>
  <c r="Q13" i="1"/>
  <c r="Q34" i="1"/>
  <c r="Q20" i="1"/>
  <c r="Q38" i="1"/>
  <c r="Q15" i="1"/>
  <c r="Q23" i="1"/>
  <c r="Q21" i="1"/>
  <c r="Q33" i="1"/>
  <c r="Q32" i="1"/>
  <c r="Q31" i="1"/>
  <c r="Q30" i="1"/>
  <c r="Q17" i="1"/>
  <c r="Q29" i="1"/>
  <c r="Q36" i="1"/>
  <c r="Q24" i="1"/>
  <c r="Q35" i="1"/>
  <c r="Q22" i="1"/>
  <c r="Q14" i="1"/>
  <c r="C15" i="2" l="1"/>
  <c r="C18" i="2" s="1"/>
  <c r="C20" i="2" s="1"/>
  <c r="C22" i="2" s="1"/>
  <c r="D5" i="2" s="1"/>
  <c r="D22" i="2" s="1"/>
  <c r="E5" i="2" s="1"/>
  <c r="E22" i="2" s="1"/>
  <c r="F5" i="2" s="1"/>
  <c r="F22" i="2" s="1"/>
  <c r="G5" i="2" s="1"/>
  <c r="G22" i="2" s="1"/>
  <c r="H5" i="2" s="1"/>
  <c r="H22" i="2" s="1"/>
  <c r="I5" i="2" s="1"/>
  <c r="I22" i="2" s="1"/>
  <c r="J5" i="2" s="1"/>
  <c r="N38" i="1"/>
  <c r="D22" i="5"/>
  <c r="E5" i="5" s="1"/>
  <c r="E22" i="5" s="1"/>
  <c r="F5" i="5" s="1"/>
  <c r="F22" i="5" s="1"/>
  <c r="G5" i="5" s="1"/>
  <c r="G22" i="5" s="1"/>
  <c r="H5" i="5" s="1"/>
  <c r="H22" i="5" s="1"/>
  <c r="I5" i="5" s="1"/>
  <c r="I22" i="5" s="1"/>
  <c r="Q23" i="4"/>
  <c r="Q16" i="4"/>
  <c r="Q24" i="4"/>
  <c r="O37" i="4"/>
  <c r="O27" i="4"/>
  <c r="O29" i="4"/>
  <c r="N9" i="4"/>
  <c r="O21" i="4"/>
  <c r="O31" i="4"/>
  <c r="K10" i="4"/>
  <c r="K38" i="4" s="1"/>
  <c r="O19" i="4"/>
  <c r="O17" i="4"/>
  <c r="O15" i="4"/>
  <c r="O13" i="4"/>
  <c r="O32" i="4"/>
  <c r="O28" i="4"/>
  <c r="O22" i="4"/>
  <c r="O18" i="4"/>
  <c r="O16" i="4"/>
  <c r="O36" i="4"/>
  <c r="O26" i="4"/>
  <c r="O14" i="4"/>
  <c r="O34" i="4"/>
  <c r="O30" i="4"/>
  <c r="O24" i="4"/>
  <c r="O20" i="4"/>
  <c r="O33" i="4"/>
  <c r="O23" i="4"/>
  <c r="O25" i="4"/>
  <c r="O35" i="4"/>
  <c r="O38" i="1"/>
  <c r="J22" i="2" l="1"/>
  <c r="K5" i="2" s="1"/>
  <c r="K22" i="2" s="1"/>
  <c r="L5" i="2" s="1"/>
  <c r="L22" i="2" s="1"/>
  <c r="M5" i="2" s="1"/>
  <c r="M22" i="2" s="1"/>
  <c r="N5" i="2" s="1"/>
  <c r="N22" i="2" s="1"/>
  <c r="J5" i="5"/>
  <c r="J22" i="5" s="1"/>
  <c r="K5" i="5" s="1"/>
  <c r="K22" i="5" s="1"/>
  <c r="L5" i="5" s="1"/>
  <c r="L22" i="5" s="1"/>
  <c r="M5" i="5" s="1"/>
  <c r="M22" i="5" s="1"/>
  <c r="N5" i="5" s="1"/>
  <c r="N22" i="5" s="1"/>
  <c r="N38" i="4"/>
  <c r="O38" i="4" s="1"/>
  <c r="P10" i="4" l="1"/>
  <c r="Q10" i="4" l="1"/>
  <c r="P38" i="4"/>
  <c r="Q38" i="4" s="1"/>
  <c r="R38" i="4" l="1"/>
  <c r="S38" i="4" s="1"/>
  <c r="S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</author>
  </authors>
  <commentList>
    <comment ref="T3" authorId="0" shapeId="0" xr:uid="{2B90445B-55AB-4E3E-A644-7BB0DD5BAAB2}">
      <text>
        <r>
          <rPr>
            <b/>
            <sz val="9"/>
            <color indexed="81"/>
            <rFont val="Tahoma"/>
            <family val="2"/>
          </rPr>
          <t>FINANCIAL CALCULATIONS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This spreadsheet is suitable for:</t>
        </r>
        <r>
          <rPr>
            <sz val="9"/>
            <color indexed="81"/>
            <rFont val="Tahoma"/>
            <family val="2"/>
          </rPr>
          <t xml:space="preserve">
- Small businesses and entrepreneurs for calculating the profitability, or a new business opportunity
</t>
        </r>
        <r>
          <rPr>
            <b/>
            <sz val="9"/>
            <color indexed="81"/>
            <rFont val="Tahoma"/>
            <family val="2"/>
          </rPr>
          <t xml:space="preserve">
FILLING INSTRUCTIONS
- </t>
        </r>
        <r>
          <rPr>
            <sz val="9"/>
            <color indexed="81"/>
            <rFont val="Tahoma"/>
            <family val="2"/>
          </rPr>
          <t xml:space="preserve">Fill the yellow cells
- Your most important task is to fill all the sales and expenses for all the months in year 1, and make estimates for year 2 and year 3!
- </t>
        </r>
        <r>
          <rPr>
            <b/>
            <sz val="9"/>
            <color indexed="81"/>
            <rFont val="Tahoma"/>
            <family val="2"/>
          </rPr>
          <t>#DIV/0!</t>
        </r>
        <r>
          <rPr>
            <sz val="9"/>
            <color indexed="81"/>
            <rFont val="Tahoma"/>
            <family val="2"/>
          </rPr>
          <t xml:space="preserve"> is only temporary placeholder, since there is formula in that cell, it will be gone when you fill in numbers. So don't worry when you see many </t>
        </r>
        <r>
          <rPr>
            <b/>
            <sz val="9"/>
            <color indexed="81"/>
            <rFont val="Tahoma"/>
            <family val="2"/>
          </rPr>
          <t>#DIV/0!</t>
        </r>
      </text>
    </comment>
    <comment ref="P6" authorId="0" shapeId="0" xr:uid="{D7476EB0-B1F7-440F-987C-2F11271CF18D}">
      <text>
        <r>
          <rPr>
            <b/>
            <sz val="9"/>
            <color indexed="81"/>
            <rFont val="Tahoma"/>
            <family val="2"/>
          </rPr>
          <t>Give an estimate for year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" authorId="0" shapeId="0" xr:uid="{1967AE53-1141-488F-A375-80E17EFA4A34}">
      <text>
        <r>
          <rPr>
            <b/>
            <sz val="9"/>
            <color indexed="81"/>
            <rFont val="Tahoma"/>
            <family val="2"/>
          </rPr>
          <t>Give an estimate for year 3</t>
        </r>
      </text>
    </comment>
    <comment ref="A12" authorId="0" shapeId="0" xr:uid="{FCA6180D-0E96-4977-9742-1585A6CE3823}">
      <text>
        <r>
          <rPr>
            <sz val="9"/>
            <color indexed="81"/>
            <rFont val="Tahoma"/>
            <family val="2"/>
          </rPr>
          <t xml:space="preserve">Customize the list as desire!
You can leave the cell blank if there is no estimated cost.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" authorId="0" shapeId="0" xr:uid="{EC5D9B02-AA1E-41BB-85A6-D1857C56D77A}">
      <text>
        <r>
          <rPr>
            <b/>
            <sz val="9"/>
            <color indexed="81"/>
            <rFont val="Tahoma"/>
            <family val="2"/>
          </rPr>
          <t>Give an estimate for year 2</t>
        </r>
      </text>
    </comment>
    <comment ref="R13" authorId="0" shapeId="0" xr:uid="{96CC0856-6B32-4B1E-BC9B-71F5B018D988}">
      <text>
        <r>
          <rPr>
            <b/>
            <sz val="9"/>
            <color indexed="81"/>
            <rFont val="Tahoma"/>
            <family val="2"/>
          </rPr>
          <t>Give an estimate for year 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</author>
  </authors>
  <commentList>
    <comment ref="O2" authorId="0" shapeId="0" xr:uid="{FFAA2427-58E0-41B8-8B39-CD859A2A8B8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- Manually fill in the yellow cells
- Other rows connect to P&amp;L Projections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</author>
  </authors>
  <commentList>
    <comment ref="T3" authorId="0" shapeId="0" xr:uid="{3EDABCEE-020C-4C12-95C2-148BD1E8A07B}">
      <text>
        <r>
          <rPr>
            <b/>
            <sz val="9"/>
            <color indexed="81"/>
            <rFont val="Tahoma"/>
            <family val="2"/>
          </rPr>
          <t>FINANCIAL CALCULATIONS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This spreadsheet is suitable for:</t>
        </r>
        <r>
          <rPr>
            <sz val="9"/>
            <color indexed="81"/>
            <rFont val="Tahoma"/>
            <family val="2"/>
          </rPr>
          <t xml:space="preserve">
- Small businesses and entrepreneurs for calculating the profitability, or a new business opportunity
</t>
        </r>
        <r>
          <rPr>
            <b/>
            <sz val="9"/>
            <color indexed="81"/>
            <rFont val="Tahoma"/>
            <family val="2"/>
          </rPr>
          <t xml:space="preserve">
FILLING INSTRUCTIONS
- </t>
        </r>
        <r>
          <rPr>
            <sz val="9"/>
            <color indexed="81"/>
            <rFont val="Tahoma"/>
            <family val="2"/>
          </rPr>
          <t xml:space="preserve">Fill the yellow cells
- Your most important task is to fill all the sales and expenses for all the months in year 1, and make estimates for year 2 and year 3!
- </t>
        </r>
        <r>
          <rPr>
            <b/>
            <sz val="9"/>
            <color indexed="81"/>
            <rFont val="Tahoma"/>
            <family val="2"/>
          </rPr>
          <t>#DIV/0!</t>
        </r>
        <r>
          <rPr>
            <sz val="9"/>
            <color indexed="81"/>
            <rFont val="Tahoma"/>
            <family val="2"/>
          </rPr>
          <t xml:space="preserve"> is only temporary placeholder, since there is formula in that cell, it will be gone when you fill in numbers. So don't worry when you see many </t>
        </r>
        <r>
          <rPr>
            <b/>
            <sz val="9"/>
            <color indexed="81"/>
            <rFont val="Tahoma"/>
            <family val="2"/>
          </rPr>
          <t>#DIV/0!</t>
        </r>
      </text>
    </comment>
    <comment ref="P6" authorId="0" shapeId="0" xr:uid="{017DBEF7-D573-483C-B434-40F6F31F6A34}">
      <text>
        <r>
          <rPr>
            <b/>
            <sz val="9"/>
            <color indexed="81"/>
            <rFont val="Tahoma"/>
            <family val="2"/>
          </rPr>
          <t>Give an estimate for year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" authorId="0" shapeId="0" xr:uid="{FFA25282-BF78-4AB8-928D-0D42B6BA6742}">
      <text>
        <r>
          <rPr>
            <b/>
            <sz val="9"/>
            <color indexed="81"/>
            <rFont val="Tahoma"/>
            <family val="2"/>
          </rPr>
          <t>Give an estimate for year 3</t>
        </r>
      </text>
    </comment>
    <comment ref="A12" authorId="0" shapeId="0" xr:uid="{9A7ACE38-229A-4B19-8788-4F9A22DEB061}">
      <text>
        <r>
          <rPr>
            <sz val="9"/>
            <color indexed="81"/>
            <rFont val="Tahoma"/>
            <family val="2"/>
          </rPr>
          <t xml:space="preserve">Customize the list as desire!
You can leave the cell blank if there is no estimated cost.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3" authorId="0" shapeId="0" xr:uid="{D7EEB837-BBA8-466D-91FB-DF47A7AE517E}">
      <text>
        <r>
          <rPr>
            <b/>
            <sz val="9"/>
            <color indexed="81"/>
            <rFont val="Tahoma"/>
            <family val="2"/>
          </rPr>
          <t>Give an estimate for year 2</t>
        </r>
      </text>
    </comment>
    <comment ref="R13" authorId="0" shapeId="0" xr:uid="{A09489AD-062B-4E82-A7D9-7D4203AEDD90}">
      <text>
        <r>
          <rPr>
            <b/>
            <sz val="9"/>
            <color indexed="81"/>
            <rFont val="Tahoma"/>
            <family val="2"/>
          </rPr>
          <t>Give an estimate for year 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Le</author>
  </authors>
  <commentList>
    <comment ref="O2" authorId="0" shapeId="0" xr:uid="{8163E3E6-097A-4DC3-A1E0-630E342B371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- Manually fill in the yellow cells
- Other rows connect to P&amp;L Projections</t>
        </r>
      </text>
    </comment>
  </commentList>
</comments>
</file>

<file path=xl/sharedStrings.xml><?xml version="1.0" encoding="utf-8"?>
<sst xmlns="http://schemas.openxmlformats.org/spreadsheetml/2006/main" count="172" uniqueCount="70">
  <si>
    <t>PROFIT AND LOSS PROJECTIONS</t>
  </si>
  <si>
    <t>INSTRUCTIONS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</si>
  <si>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</si>
  <si>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</si>
  <si>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</si>
  <si>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</si>
  <si>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</si>
  <si>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</si>
  <si>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</si>
  <si>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</si>
  <si>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</si>
  <si>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</si>
  <si>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</si>
  <si>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</si>
  <si>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TOTALS</t>
  </si>
  <si>
    <t>%</t>
  </si>
  <si>
    <t>YEAR 2</t>
  </si>
  <si>
    <t>YEAR 3</t>
  </si>
  <si>
    <t>Cash Sales</t>
  </si>
  <si>
    <t>TOTAL</t>
  </si>
  <si>
    <t>Sales on Account (billed later)</t>
  </si>
  <si>
    <t>Total Sales</t>
  </si>
  <si>
    <t xml:space="preserve"> Cost of Sales or Manufacturing</t>
  </si>
  <si>
    <t>Gross Profit</t>
  </si>
  <si>
    <t>Expenses</t>
  </si>
  <si>
    <t>Non Production Labor (other than owner's)</t>
  </si>
  <si>
    <t>Owner's Draw/Salary</t>
  </si>
  <si>
    <t>Auto &amp; Travel</t>
  </si>
  <si>
    <t>Payroll Taxes</t>
  </si>
  <si>
    <t>Workers Comp</t>
  </si>
  <si>
    <t>Operating Supplies</t>
  </si>
  <si>
    <t>Laundry</t>
  </si>
  <si>
    <t>Utilities</t>
  </si>
  <si>
    <t>Telephone</t>
  </si>
  <si>
    <t>Office Expense</t>
  </si>
  <si>
    <t>Over/Short</t>
  </si>
  <si>
    <t>Repair &amp; Maint</t>
  </si>
  <si>
    <t>Internet/Web Site</t>
  </si>
  <si>
    <t>Advertising</t>
  </si>
  <si>
    <t>Marketing</t>
  </si>
  <si>
    <t>Rent</t>
  </si>
  <si>
    <t>Business Taxes</t>
  </si>
  <si>
    <t xml:space="preserve">Licenses </t>
  </si>
  <si>
    <t>Insurance</t>
  </si>
  <si>
    <t>Accounting</t>
  </si>
  <si>
    <t>Bank Charges</t>
  </si>
  <si>
    <t>Depreciation Expense</t>
  </si>
  <si>
    <t>Interest Expense</t>
  </si>
  <si>
    <t>Other Admin Expenses</t>
  </si>
  <si>
    <t>Total Expenses</t>
  </si>
  <si>
    <t>Profit Before Taxes</t>
  </si>
  <si>
    <t>FORECAST OF PROFIT AND CASH FLOW</t>
  </si>
  <si>
    <t xml:space="preserve">Start-Up </t>
  </si>
  <si>
    <t>Beginning Cash Position</t>
  </si>
  <si>
    <t>Income (cash received)</t>
  </si>
  <si>
    <t>Collection of Accounts Receivable</t>
  </si>
  <si>
    <t>Equity Investment (Owners)</t>
  </si>
  <si>
    <t>Proceeds of Loan</t>
  </si>
  <si>
    <t>Other (cash injections)</t>
  </si>
  <si>
    <t>Total Cash Inflows</t>
  </si>
  <si>
    <t>Disbursements (cash used)</t>
  </si>
  <si>
    <t>Loan Repayment (Principal)</t>
  </si>
  <si>
    <t>Cost of Sales</t>
  </si>
  <si>
    <t>Total Expenses (Before Dep.)</t>
  </si>
  <si>
    <t>Capital Expenditures</t>
  </si>
  <si>
    <t>Total Disbursements (cash used)</t>
  </si>
  <si>
    <t>Cash Flow Monthly</t>
  </si>
  <si>
    <t>Ending Cash Position (Cumulative)</t>
  </si>
  <si>
    <t>PROFIT AND LOSS PROJECTIONS EXAMPLE</t>
  </si>
  <si>
    <t>FORECAST OF PROFIT AND CASH FLOW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</si>
</sst>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_(&quot;$&quot;* #,##0.0_);_(&quot;$&quot;* \(#,##0.0\);_(&quot;$&quot;* &quot;-&quot;??_);_(@_)"/>
    <numFmt numFmtId="166" formatCode="&quot;$&quot;#,##0"/>
    <numFmt numFmtId="167" formatCode="_(&quot;$&quot;* #,##0_);_(&quot;$&quot;* \(#,##0\);_(&quot;$&quot;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2" borderId="2" applyNumberFormat="0" applyFont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/>
    <xf numFmtId="167" fontId="5" fillId="0" borderId="0" xfId="1" applyNumberFormat="1" applyFont="1" applyAlignment="1">
      <alignment horizontal="centerContinuous"/>
    </xf>
    <xf numFmtId="167" fontId="4" fillId="0" borderId="0" xfId="1" applyNumberFormat="1" applyFont="1" applyAlignment="1">
      <alignment horizontal="centerContinuous"/>
    </xf>
    <xf numFmtId="167" fontId="0" fillId="0" borderId="0" xfId="1" applyNumberFormat="1" applyFont="1"/>
    <xf numFmtId="166" fontId="0" fillId="0" borderId="0" xfId="0" applyNumberFormat="1"/>
    <xf numFmtId="166" fontId="0" fillId="0" borderId="0" xfId="0" applyNumberFormat="1" applyAlignment="1">
      <alignment horizontal="centerContinuous"/>
    </xf>
    <xf numFmtId="0" fontId="3" fillId="2" borderId="2" xfId="2" applyFont="1" applyAlignment="1" applyProtection="1">
      <alignment horizontal="center" vertical="center"/>
    </xf>
    <xf numFmtId="0" fontId="3" fillId="2" borderId="2" xfId="2" applyFont="1" applyAlignment="1">
      <alignment horizontal="center" vertical="center"/>
    </xf>
    <xf numFmtId="0" fontId="3" fillId="0" borderId="0" xfId="0" applyFont="1"/>
    <xf numFmtId="167" fontId="2" fillId="0" borderId="0" xfId="1" applyNumberFormat="1" applyFont="1" applyFill="1"/>
    <xf numFmtId="0" fontId="1" fillId="0" borderId="7" xfId="0" applyFont="1" applyBorder="1"/>
    <xf numFmtId="167" fontId="1" fillId="0" borderId="7" xfId="1" applyNumberFormat="1" applyFont="1" applyBorder="1"/>
    <xf numFmtId="167" fontId="2" fillId="0" borderId="7" xfId="1" applyNumberFormat="1" applyFont="1" applyBorder="1"/>
    <xf numFmtId="0" fontId="9" fillId="0" borderId="3" xfId="0" applyFont="1" applyBorder="1" applyAlignment="1">
      <alignment horizontal="center"/>
    </xf>
    <xf numFmtId="165" fontId="9" fillId="0" borderId="3" xfId="1" applyNumberFormat="1" applyFont="1" applyBorder="1"/>
    <xf numFmtId="0" fontId="10" fillId="0" borderId="3" xfId="0" applyFont="1" applyBorder="1"/>
    <xf numFmtId="10" fontId="9" fillId="0" borderId="3" xfId="3" applyNumberFormat="1" applyFont="1" applyFill="1" applyBorder="1"/>
    <xf numFmtId="10" fontId="9" fillId="0" borderId="3" xfId="3" applyNumberFormat="1" applyFont="1" applyBorder="1"/>
    <xf numFmtId="164" fontId="9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" fontId="10" fillId="0" borderId="3" xfId="0" applyNumberFormat="1" applyFont="1" applyBorder="1"/>
    <xf numFmtId="3" fontId="10" fillId="3" borderId="3" xfId="1" applyNumberFormat="1" applyFont="1" applyFill="1" applyBorder="1"/>
    <xf numFmtId="3" fontId="9" fillId="3" borderId="3" xfId="1" applyNumberFormat="1" applyFont="1" applyFill="1" applyBorder="1"/>
    <xf numFmtId="166" fontId="10" fillId="3" borderId="3" xfId="1" applyNumberFormat="1" applyFont="1" applyFill="1" applyBorder="1"/>
    <xf numFmtId="165" fontId="9" fillId="0" borderId="3" xfId="1" applyNumberFormat="1" applyFont="1" applyFill="1" applyBorder="1"/>
    <xf numFmtId="166" fontId="10" fillId="0" borderId="3" xfId="1" applyNumberFormat="1" applyFont="1" applyFill="1" applyBorder="1"/>
    <xf numFmtId="166" fontId="9" fillId="3" borderId="3" xfId="1" applyNumberFormat="1" applyFont="1" applyFill="1" applyBorder="1"/>
    <xf numFmtId="3" fontId="9" fillId="0" borderId="3" xfId="0" applyNumberFormat="1" applyFont="1" applyBorder="1"/>
    <xf numFmtId="166" fontId="9" fillId="0" borderId="3" xfId="1" applyNumberFormat="1" applyFont="1" applyFill="1" applyBorder="1"/>
    <xf numFmtId="3" fontId="9" fillId="0" borderId="3" xfId="1" applyNumberFormat="1" applyFont="1" applyBorder="1"/>
    <xf numFmtId="166" fontId="9" fillId="0" borderId="3" xfId="1" applyNumberFormat="1" applyFont="1" applyBorder="1"/>
    <xf numFmtId="0" fontId="9" fillId="0" borderId="3" xfId="0" applyFont="1" applyBorder="1"/>
    <xf numFmtId="3" fontId="10" fillId="0" borderId="3" xfId="1" applyNumberFormat="1" applyFont="1" applyFill="1" applyBorder="1"/>
    <xf numFmtId="3" fontId="9" fillId="0" borderId="3" xfId="1" applyNumberFormat="1" applyFont="1" applyFill="1" applyBorder="1"/>
    <xf numFmtId="0" fontId="10" fillId="0" borderId="1" xfId="0" applyFont="1" applyBorder="1"/>
    <xf numFmtId="167" fontId="9" fillId="0" borderId="1" xfId="1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7" fontId="9" fillId="0" borderId="1" xfId="1" applyNumberFormat="1" applyFont="1" applyFill="1" applyBorder="1" applyAlignment="1">
      <alignment horizontal="center"/>
    </xf>
    <xf numFmtId="167" fontId="10" fillId="3" borderId="1" xfId="1" applyNumberFormat="1" applyFont="1" applyFill="1" applyBorder="1"/>
    <xf numFmtId="167" fontId="9" fillId="3" borderId="1" xfId="1" applyNumberFormat="1" applyFont="1" applyFill="1" applyBorder="1"/>
    <xf numFmtId="167" fontId="10" fillId="0" borderId="1" xfId="1" applyNumberFormat="1" applyFont="1" applyBorder="1"/>
    <xf numFmtId="0" fontId="9" fillId="0" borderId="1" xfId="0" applyFont="1" applyBorder="1"/>
    <xf numFmtId="167" fontId="9" fillId="0" borderId="1" xfId="1" applyNumberFormat="1" applyFont="1" applyBorder="1"/>
    <xf numFmtId="0" fontId="9" fillId="0" borderId="4" xfId="0" applyFont="1" applyBorder="1"/>
    <xf numFmtId="167" fontId="9" fillId="0" borderId="4" xfId="1" applyNumberFormat="1" applyFont="1" applyBorder="1"/>
    <xf numFmtId="167" fontId="10" fillId="0" borderId="4" xfId="1" applyNumberFormat="1" applyFont="1" applyBorder="1"/>
    <xf numFmtId="0" fontId="9" fillId="0" borderId="5" xfId="0" applyFont="1" applyBorder="1"/>
    <xf numFmtId="167" fontId="9" fillId="0" borderId="5" xfId="1" applyNumberFormat="1" applyFont="1" applyBorder="1"/>
    <xf numFmtId="167" fontId="10" fillId="0" borderId="5" xfId="1" applyNumberFormat="1" applyFont="1" applyBorder="1"/>
    <xf numFmtId="0" fontId="9" fillId="0" borderId="6" xfId="0" applyFont="1" applyBorder="1"/>
    <xf numFmtId="167" fontId="9" fillId="0" borderId="6" xfId="1" applyNumberFormat="1" applyFont="1" applyBorder="1"/>
    <xf numFmtId="167" fontId="10" fillId="0" borderId="6" xfId="1" applyNumberFormat="1" applyFont="1" applyBorder="1"/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te" xfId="2" builtinId="10"/>
    <cellStyle name="Percent" xfId="3" builtinId="5"/>
  </cellStyles>
  <dxfs count="6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2019300</xdr:colOff>
      <xdr:row>3</xdr:row>
      <xdr:rowOff>142875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7496F520-67A5-4B59-8150-E01B6BB6D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447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2019300</xdr:colOff>
      <xdr:row>3</xdr:row>
      <xdr:rowOff>151535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54E5478-FACD-45C3-A2AC-E70127D7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447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447B-A3D4-41D3-A99A-792F5A5C4EC6}">
  <sheetPr>
    <pageSetUpPr fitToPage="1"/>
  </sheetPr>
  <dimension ref="A3:T40"/>
  <sheetViews>
    <sheetView showGridLines="0" tabSelected="1" zoomScale="110" zoomScaleNormal="110" workbookViewId="0">
      <pane xSplit="1" ySplit="5" topLeftCell="B6" activePane="bottomRight" state="frozen"/>
      <selection pane="topRight" activeCell="C1" sqref="C1"/>
      <selection pane="bottomLeft" activeCell="A4" sqref="A4"/>
      <selection pane="bottomRight" activeCell="J43" sqref="J43"/>
    </sheetView>
  </sheetViews>
  <sheetFormatPr defaultColWidth="8.85546875" defaultRowHeight="12.75" x14ac:dyDescent="0.2"/>
  <cols>
    <col min="1" max="1" width="36.7109375" customWidth="1"/>
    <col min="2" max="2" width="9.28515625" customWidth="1"/>
    <col min="3" max="3" width="10.28515625" customWidth="1"/>
    <col min="4" max="13" width="9.28515625" customWidth="1"/>
    <col min="14" max="14" width="10.28515625" style="7" customWidth="1"/>
    <col min="16" max="16" width="9.140625" style="7" customWidth="1"/>
    <col min="18" max="18" width="9.140625" style="7" customWidth="1"/>
    <col min="20" max="20" width="17.28515625" customWidth="1"/>
  </cols>
  <sheetData>
    <row r="3" spans="1:20" ht="23.25" x14ac:dyDescent="0.35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9" t="s">
        <v>1</v>
      </c>
    </row>
    <row r="4" spans="1:20" ht="15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1"/>
      <c r="P4" s="8"/>
      <c r="Q4" s="1"/>
      <c r="R4" s="8"/>
      <c r="S4" s="1"/>
    </row>
    <row r="5" spans="1:20" x14ac:dyDescent="0.2">
      <c r="A5" s="18"/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2" t="s">
        <v>14</v>
      </c>
      <c r="O5" s="16" t="s">
        <v>15</v>
      </c>
      <c r="P5" s="22" t="s">
        <v>16</v>
      </c>
      <c r="Q5" s="16" t="s">
        <v>15</v>
      </c>
      <c r="R5" s="22" t="s">
        <v>17</v>
      </c>
      <c r="S5" s="16" t="s">
        <v>15</v>
      </c>
    </row>
    <row r="6" spans="1:20" x14ac:dyDescent="0.2">
      <c r="A6" s="23" t="s">
        <v>18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5">
        <f>SUM(B6:M6)</f>
        <v>0</v>
      </c>
      <c r="O6" s="17" t="s">
        <v>19</v>
      </c>
      <c r="P6" s="26">
        <v>0</v>
      </c>
      <c r="Q6" s="17" t="s">
        <v>19</v>
      </c>
      <c r="R6" s="26">
        <v>0</v>
      </c>
      <c r="S6" s="17" t="s">
        <v>19</v>
      </c>
    </row>
    <row r="7" spans="1:20" x14ac:dyDescent="0.2">
      <c r="A7" s="23" t="s">
        <v>20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5">
        <f>SUM(B7:M7)</f>
        <v>0</v>
      </c>
      <c r="O7" s="18"/>
      <c r="P7" s="26">
        <v>0</v>
      </c>
      <c r="Q7" s="27"/>
      <c r="R7" s="26">
        <v>0</v>
      </c>
      <c r="S7" s="27"/>
    </row>
    <row r="8" spans="1:20" x14ac:dyDescent="0.2">
      <c r="A8" s="23" t="s">
        <v>21</v>
      </c>
      <c r="B8" s="24">
        <v>0</v>
      </c>
      <c r="C8" s="24">
        <v>0</v>
      </c>
      <c r="D8" s="24">
        <f t="shared" ref="D8:M8" si="0">SUM(D6:D7)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>SUM(B8:M8)</f>
        <v>0</v>
      </c>
      <c r="O8" s="18"/>
      <c r="P8" s="28">
        <f>SUM(P6:P7)</f>
        <v>0</v>
      </c>
      <c r="Q8" s="27"/>
      <c r="R8" s="28">
        <f>SUM(R6:R7)</f>
        <v>0</v>
      </c>
      <c r="S8" s="27"/>
    </row>
    <row r="9" spans="1:20" x14ac:dyDescent="0.2">
      <c r="A9" s="23" t="s">
        <v>22</v>
      </c>
      <c r="B9" s="24">
        <f>+B8*$O$9</f>
        <v>0</v>
      </c>
      <c r="C9" s="24">
        <f t="shared" ref="C9:M9" si="1">+C8*$O$9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>SUM(B9:M9)</f>
        <v>0</v>
      </c>
      <c r="O9" s="19"/>
      <c r="P9" s="26">
        <v>0</v>
      </c>
      <c r="Q9" s="20"/>
      <c r="R9" s="29">
        <v>0</v>
      </c>
      <c r="S9" s="20"/>
    </row>
    <row r="10" spans="1:20" x14ac:dyDescent="0.2">
      <c r="A10" s="30" t="s">
        <v>23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5">
        <f>(N8-N9)</f>
        <v>0</v>
      </c>
      <c r="O10" s="19" t="e">
        <f>N10/N$8</f>
        <v>#DIV/0!</v>
      </c>
      <c r="P10" s="31">
        <f>(P6-P9)</f>
        <v>0</v>
      </c>
      <c r="Q10" s="19" t="e">
        <f>P10/P$8</f>
        <v>#DIV/0!</v>
      </c>
      <c r="R10" s="31">
        <f>(R6-R9)</f>
        <v>0</v>
      </c>
      <c r="S10" s="19" t="e">
        <f>R10/R$8</f>
        <v>#DIV/0!</v>
      </c>
    </row>
    <row r="11" spans="1:20" x14ac:dyDescent="0.2">
      <c r="A11" s="30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0"/>
      <c r="P11" s="33"/>
      <c r="Q11" s="20"/>
      <c r="R11" s="33"/>
      <c r="S11" s="20"/>
    </row>
    <row r="12" spans="1:20" x14ac:dyDescent="0.2">
      <c r="A12" s="34" t="s">
        <v>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1"/>
      <c r="O12" s="19"/>
      <c r="P12" s="28"/>
      <c r="Q12" s="19"/>
      <c r="R12" s="28"/>
      <c r="S12" s="19"/>
    </row>
    <row r="13" spans="1:20" x14ac:dyDescent="0.2">
      <c r="A13" s="18" t="s">
        <v>25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33">
        <f>SUM(B13:M13)</f>
        <v>0</v>
      </c>
      <c r="O13" s="20" t="e">
        <f t="shared" ref="O13:O38" si="2">N13/N$8</f>
        <v>#DIV/0!</v>
      </c>
      <c r="P13" s="26"/>
      <c r="Q13" s="20" t="e">
        <f t="shared" ref="Q13:Q38" si="3">P13/P$8</f>
        <v>#DIV/0!</v>
      </c>
      <c r="R13" s="26"/>
      <c r="S13" s="20" t="e">
        <f t="shared" ref="S13:S38" si="4">R13/R$8</f>
        <v>#DIV/0!</v>
      </c>
    </row>
    <row r="14" spans="1:20" x14ac:dyDescent="0.2">
      <c r="A14" s="18" t="s">
        <v>26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33">
        <f>SUM(B14:M14)</f>
        <v>0</v>
      </c>
      <c r="O14" s="20" t="e">
        <f>N14/N$8</f>
        <v>#DIV/0!</v>
      </c>
      <c r="P14" s="26"/>
      <c r="Q14" s="20" t="e">
        <f>P14/P$8</f>
        <v>#DIV/0!</v>
      </c>
      <c r="R14" s="26"/>
      <c r="S14" s="20" t="e">
        <f>R14/R$8</f>
        <v>#DIV/0!</v>
      </c>
    </row>
    <row r="15" spans="1:20" x14ac:dyDescent="0.2">
      <c r="A15" s="18" t="s">
        <v>27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33">
        <f t="shared" ref="N15:N36" si="5">SUM(B15:M15)</f>
        <v>0</v>
      </c>
      <c r="O15" s="20" t="e">
        <f t="shared" si="2"/>
        <v>#DIV/0!</v>
      </c>
      <c r="P15" s="26"/>
      <c r="Q15" s="20" t="e">
        <f t="shared" si="3"/>
        <v>#DIV/0!</v>
      </c>
      <c r="R15" s="26"/>
      <c r="S15" s="20" t="e">
        <f t="shared" si="4"/>
        <v>#DIV/0!</v>
      </c>
    </row>
    <row r="16" spans="1:20" x14ac:dyDescent="0.2">
      <c r="A16" s="18" t="s">
        <v>28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33">
        <f>SUM(B16:M16)</f>
        <v>0</v>
      </c>
      <c r="O16" s="20" t="e">
        <f t="shared" si="2"/>
        <v>#DIV/0!</v>
      </c>
      <c r="P16" s="26"/>
      <c r="Q16" s="20" t="e">
        <f t="shared" si="3"/>
        <v>#DIV/0!</v>
      </c>
      <c r="R16" s="26"/>
      <c r="S16" s="20" t="e">
        <f t="shared" si="4"/>
        <v>#DIV/0!</v>
      </c>
    </row>
    <row r="17" spans="1:19" x14ac:dyDescent="0.2">
      <c r="A17" s="18" t="s">
        <v>29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33">
        <f>SUM(B17:M17)</f>
        <v>0</v>
      </c>
      <c r="O17" s="20" t="e">
        <f t="shared" si="2"/>
        <v>#DIV/0!</v>
      </c>
      <c r="P17" s="26"/>
      <c r="Q17" s="20" t="e">
        <f t="shared" si="3"/>
        <v>#DIV/0!</v>
      </c>
      <c r="R17" s="26"/>
      <c r="S17" s="20" t="e">
        <f t="shared" si="4"/>
        <v>#DIV/0!</v>
      </c>
    </row>
    <row r="18" spans="1:19" x14ac:dyDescent="0.2">
      <c r="A18" s="18" t="s">
        <v>30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33">
        <f>SUM(B18:M18)</f>
        <v>0</v>
      </c>
      <c r="O18" s="20" t="e">
        <f t="shared" si="2"/>
        <v>#DIV/0!</v>
      </c>
      <c r="P18" s="26"/>
      <c r="Q18" s="20" t="e">
        <f>P18/P$8</f>
        <v>#DIV/0!</v>
      </c>
      <c r="R18" s="26"/>
      <c r="S18" s="20" t="e">
        <f t="shared" si="4"/>
        <v>#DIV/0!</v>
      </c>
    </row>
    <row r="19" spans="1:19" x14ac:dyDescent="0.2">
      <c r="A19" s="18" t="s">
        <v>31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33">
        <f>SUM(B18:M19)</f>
        <v>0</v>
      </c>
      <c r="O19" s="20" t="e">
        <f t="shared" si="2"/>
        <v>#DIV/0!</v>
      </c>
      <c r="P19" s="26"/>
      <c r="Q19" s="20" t="e">
        <f>P19/P$8</f>
        <v>#DIV/0!</v>
      </c>
      <c r="R19" s="26"/>
      <c r="S19" s="20" t="e">
        <f t="shared" si="4"/>
        <v>#DIV/0!</v>
      </c>
    </row>
    <row r="20" spans="1:19" x14ac:dyDescent="0.2">
      <c r="A20" s="18" t="s">
        <v>32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33">
        <f t="shared" si="5"/>
        <v>0</v>
      </c>
      <c r="O20" s="20" t="e">
        <f t="shared" si="2"/>
        <v>#DIV/0!</v>
      </c>
      <c r="P20" s="26"/>
      <c r="Q20" s="20" t="e">
        <f t="shared" si="3"/>
        <v>#DIV/0!</v>
      </c>
      <c r="R20" s="26"/>
      <c r="S20" s="20" t="e">
        <f t="shared" si="4"/>
        <v>#DIV/0!</v>
      </c>
    </row>
    <row r="21" spans="1:19" x14ac:dyDescent="0.2">
      <c r="A21" s="18" t="s">
        <v>33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33">
        <f t="shared" si="5"/>
        <v>0</v>
      </c>
      <c r="O21" s="20" t="e">
        <f t="shared" si="2"/>
        <v>#DIV/0!</v>
      </c>
      <c r="P21" s="26"/>
      <c r="Q21" s="20" t="e">
        <f t="shared" si="3"/>
        <v>#DIV/0!</v>
      </c>
      <c r="R21" s="26"/>
      <c r="S21" s="20" t="e">
        <f t="shared" si="4"/>
        <v>#DIV/0!</v>
      </c>
    </row>
    <row r="22" spans="1:19" x14ac:dyDescent="0.2">
      <c r="A22" s="18" t="s">
        <v>34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33">
        <f t="shared" si="5"/>
        <v>0</v>
      </c>
      <c r="O22" s="20" t="e">
        <f t="shared" si="2"/>
        <v>#DIV/0!</v>
      </c>
      <c r="P22" s="26"/>
      <c r="Q22" s="20" t="e">
        <f t="shared" si="3"/>
        <v>#DIV/0!</v>
      </c>
      <c r="R22" s="26"/>
      <c r="S22" s="20" t="e">
        <f t="shared" si="4"/>
        <v>#DIV/0!</v>
      </c>
    </row>
    <row r="23" spans="1:19" hidden="1" x14ac:dyDescent="0.2">
      <c r="A23" s="18" t="s">
        <v>35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33">
        <f t="shared" si="5"/>
        <v>0</v>
      </c>
      <c r="O23" s="20" t="e">
        <f t="shared" si="2"/>
        <v>#DIV/0!</v>
      </c>
      <c r="P23" s="26"/>
      <c r="Q23" s="20" t="e">
        <f t="shared" si="3"/>
        <v>#DIV/0!</v>
      </c>
      <c r="R23" s="26"/>
      <c r="S23" s="20" t="e">
        <f t="shared" si="4"/>
        <v>#DIV/0!</v>
      </c>
    </row>
    <row r="24" spans="1:19" x14ac:dyDescent="0.2">
      <c r="A24" s="18" t="s">
        <v>36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33">
        <f>SUM(B24:M24)</f>
        <v>0</v>
      </c>
      <c r="O24" s="20" t="e">
        <f t="shared" si="2"/>
        <v>#DIV/0!</v>
      </c>
      <c r="P24" s="26"/>
      <c r="Q24" s="20" t="e">
        <f t="shared" si="3"/>
        <v>#DIV/0!</v>
      </c>
      <c r="R24" s="26"/>
      <c r="S24" s="20" t="e">
        <f t="shared" si="4"/>
        <v>#DIV/0!</v>
      </c>
    </row>
    <row r="25" spans="1:19" x14ac:dyDescent="0.2">
      <c r="A25" s="18" t="s">
        <v>37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33">
        <f t="shared" si="5"/>
        <v>0</v>
      </c>
      <c r="O25" s="20" t="e">
        <f t="shared" si="2"/>
        <v>#DIV/0!</v>
      </c>
      <c r="P25" s="26"/>
      <c r="Q25" s="20" t="e">
        <f t="shared" si="3"/>
        <v>#DIV/0!</v>
      </c>
      <c r="R25" s="26"/>
      <c r="S25" s="20" t="e">
        <f t="shared" si="4"/>
        <v>#DIV/0!</v>
      </c>
    </row>
    <row r="26" spans="1:19" x14ac:dyDescent="0.2">
      <c r="A26" s="18" t="s">
        <v>38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33">
        <f t="shared" si="5"/>
        <v>0</v>
      </c>
      <c r="O26" s="20" t="e">
        <f t="shared" si="2"/>
        <v>#DIV/0!</v>
      </c>
      <c r="P26" s="26"/>
      <c r="Q26" s="20" t="e">
        <f t="shared" si="3"/>
        <v>#DIV/0!</v>
      </c>
      <c r="R26" s="26"/>
      <c r="S26" s="20" t="e">
        <f t="shared" si="4"/>
        <v>#DIV/0!</v>
      </c>
    </row>
    <row r="27" spans="1:19" x14ac:dyDescent="0.2">
      <c r="A27" s="18" t="s">
        <v>39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33">
        <f>SUM(B27:M27)</f>
        <v>0</v>
      </c>
      <c r="O27" s="20" t="e">
        <f t="shared" si="2"/>
        <v>#DIV/0!</v>
      </c>
      <c r="P27" s="26"/>
      <c r="Q27" s="20" t="e">
        <f t="shared" si="3"/>
        <v>#DIV/0!</v>
      </c>
      <c r="R27" s="26"/>
      <c r="S27" s="20" t="e">
        <f t="shared" si="4"/>
        <v>#DIV/0!</v>
      </c>
    </row>
    <row r="28" spans="1:19" x14ac:dyDescent="0.2">
      <c r="A28" s="18" t="s">
        <v>40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33">
        <f t="shared" si="5"/>
        <v>0</v>
      </c>
      <c r="O28" s="20" t="e">
        <f t="shared" si="2"/>
        <v>#DIV/0!</v>
      </c>
      <c r="P28" s="26"/>
      <c r="Q28" s="20" t="e">
        <f t="shared" si="3"/>
        <v>#DIV/0!</v>
      </c>
      <c r="R28" s="26"/>
      <c r="S28" s="20" t="e">
        <f t="shared" si="4"/>
        <v>#DIV/0!</v>
      </c>
    </row>
    <row r="29" spans="1:19" x14ac:dyDescent="0.2">
      <c r="A29" s="18" t="s">
        <v>41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33">
        <f t="shared" si="5"/>
        <v>0</v>
      </c>
      <c r="O29" s="20" t="e">
        <f t="shared" si="2"/>
        <v>#DIV/0!</v>
      </c>
      <c r="P29" s="26"/>
      <c r="Q29" s="20" t="e">
        <f t="shared" si="3"/>
        <v>#DIV/0!</v>
      </c>
      <c r="R29" s="26"/>
      <c r="S29" s="20" t="e">
        <f t="shared" si="4"/>
        <v>#DIV/0!</v>
      </c>
    </row>
    <row r="30" spans="1:19" x14ac:dyDescent="0.2">
      <c r="A30" s="18" t="s">
        <v>42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33">
        <f t="shared" si="5"/>
        <v>0</v>
      </c>
      <c r="O30" s="20" t="e">
        <f t="shared" si="2"/>
        <v>#DIV/0!</v>
      </c>
      <c r="P30" s="26"/>
      <c r="Q30" s="20" t="e">
        <f t="shared" si="3"/>
        <v>#DIV/0!</v>
      </c>
      <c r="R30" s="26"/>
      <c r="S30" s="20" t="e">
        <f t="shared" si="4"/>
        <v>#DIV/0!</v>
      </c>
    </row>
    <row r="31" spans="1:19" x14ac:dyDescent="0.2">
      <c r="A31" s="18" t="s">
        <v>43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3">
        <f t="shared" si="5"/>
        <v>0</v>
      </c>
      <c r="O31" s="20" t="e">
        <f t="shared" si="2"/>
        <v>#DIV/0!</v>
      </c>
      <c r="P31" s="26"/>
      <c r="Q31" s="20" t="e">
        <f t="shared" si="3"/>
        <v>#DIV/0!</v>
      </c>
      <c r="R31" s="26"/>
      <c r="S31" s="20" t="e">
        <f t="shared" si="4"/>
        <v>#DIV/0!</v>
      </c>
    </row>
    <row r="32" spans="1:19" x14ac:dyDescent="0.2">
      <c r="A32" s="18" t="s">
        <v>44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33">
        <f t="shared" si="5"/>
        <v>0</v>
      </c>
      <c r="O32" s="20" t="e">
        <f t="shared" si="2"/>
        <v>#DIV/0!</v>
      </c>
      <c r="P32" s="26"/>
      <c r="Q32" s="20" t="e">
        <f t="shared" si="3"/>
        <v>#DIV/0!</v>
      </c>
      <c r="R32" s="26"/>
      <c r="S32" s="20" t="e">
        <f t="shared" si="4"/>
        <v>#DIV/0!</v>
      </c>
    </row>
    <row r="33" spans="1:19" x14ac:dyDescent="0.2">
      <c r="A33" s="18" t="s">
        <v>45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33">
        <f t="shared" si="5"/>
        <v>0</v>
      </c>
      <c r="O33" s="20" t="e">
        <f t="shared" si="2"/>
        <v>#DIV/0!</v>
      </c>
      <c r="P33" s="26"/>
      <c r="Q33" s="20" t="e">
        <f t="shared" si="3"/>
        <v>#DIV/0!</v>
      </c>
      <c r="R33" s="26"/>
      <c r="S33" s="20" t="e">
        <f t="shared" si="4"/>
        <v>#DIV/0!</v>
      </c>
    </row>
    <row r="34" spans="1:19" x14ac:dyDescent="0.2">
      <c r="A34" s="18" t="s">
        <v>46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33">
        <f>SUM(B34:M34)</f>
        <v>0</v>
      </c>
      <c r="O34" s="20" t="e">
        <f>N34/N$8</f>
        <v>#DIV/0!</v>
      </c>
      <c r="P34" s="26"/>
      <c r="Q34" s="20" t="e">
        <f>P34/P$8</f>
        <v>#DIV/0!</v>
      </c>
      <c r="R34" s="26"/>
      <c r="S34" s="20" t="e">
        <f>R34/R$8</f>
        <v>#DIV/0!</v>
      </c>
    </row>
    <row r="35" spans="1:19" x14ac:dyDescent="0.2">
      <c r="A35" s="18" t="s">
        <v>47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33">
        <f t="shared" si="5"/>
        <v>0</v>
      </c>
      <c r="O35" s="20" t="e">
        <f t="shared" si="2"/>
        <v>#DIV/0!</v>
      </c>
      <c r="P35" s="26"/>
      <c r="Q35" s="20" t="e">
        <f t="shared" si="3"/>
        <v>#DIV/0!</v>
      </c>
      <c r="R35" s="26"/>
      <c r="S35" s="20" t="e">
        <f t="shared" si="4"/>
        <v>#DIV/0!</v>
      </c>
    </row>
    <row r="36" spans="1:19" x14ac:dyDescent="0.2">
      <c r="A36" s="18" t="s">
        <v>48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3">
        <f t="shared" si="5"/>
        <v>0</v>
      </c>
      <c r="O36" s="20" t="e">
        <f t="shared" si="2"/>
        <v>#DIV/0!</v>
      </c>
      <c r="P36" s="26"/>
      <c r="Q36" s="20" t="e">
        <f t="shared" si="3"/>
        <v>#DIV/0!</v>
      </c>
      <c r="R36" s="26"/>
      <c r="S36" s="20" t="e">
        <f t="shared" si="4"/>
        <v>#DIV/0!</v>
      </c>
    </row>
    <row r="37" spans="1:19" x14ac:dyDescent="0.2">
      <c r="A37" s="34" t="s">
        <v>49</v>
      </c>
      <c r="B37" s="32">
        <f>SUM(B13:B36)</f>
        <v>0</v>
      </c>
      <c r="C37" s="32">
        <f>SUM(C13:C36)</f>
        <v>0</v>
      </c>
      <c r="D37" s="32">
        <f>SUM(D13:D36)</f>
        <v>0</v>
      </c>
      <c r="E37" s="32">
        <f t="shared" ref="E37:M37" si="6">SUM(E13:E36)</f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3">
        <f>SUM(N13:N36)</f>
        <v>0</v>
      </c>
      <c r="O37" s="20" t="e">
        <f t="shared" si="2"/>
        <v>#DIV/0!</v>
      </c>
      <c r="P37" s="33">
        <f>SUM(P13:P36)</f>
        <v>0</v>
      </c>
      <c r="Q37" s="20" t="e">
        <f t="shared" si="3"/>
        <v>#DIV/0!</v>
      </c>
      <c r="R37" s="33">
        <f>SUM(R13:R36)</f>
        <v>0</v>
      </c>
      <c r="S37" s="20" t="e">
        <f>R37/R$8</f>
        <v>#DIV/0!</v>
      </c>
    </row>
    <row r="38" spans="1:19" x14ac:dyDescent="0.2">
      <c r="A38" s="34" t="s">
        <v>50</v>
      </c>
      <c r="B38" s="32">
        <f>(B10-B37)</f>
        <v>0</v>
      </c>
      <c r="C38" s="32">
        <f t="shared" ref="C38:M38" si="7">(C10-C37)</f>
        <v>0</v>
      </c>
      <c r="D38" s="32">
        <f t="shared" si="7"/>
        <v>0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3">
        <f>(N10-N37)</f>
        <v>0</v>
      </c>
      <c r="O38" s="20" t="e">
        <f t="shared" si="2"/>
        <v>#DIV/0!</v>
      </c>
      <c r="P38" s="33">
        <f>(P10-P37)</f>
        <v>0</v>
      </c>
      <c r="Q38" s="20" t="e">
        <f t="shared" si="3"/>
        <v>#DIV/0!</v>
      </c>
      <c r="R38" s="33">
        <f>(R10-R37)</f>
        <v>0</v>
      </c>
      <c r="S38" s="20" t="e">
        <f t="shared" si="4"/>
        <v>#DIV/0!</v>
      </c>
    </row>
    <row r="40" spans="1:19" x14ac:dyDescent="0.2">
      <c r="A40" s="3"/>
    </row>
  </sheetData>
  <protectedRanges>
    <protectedRange password="CC6F" sqref="A1:S4" name="Range2"/>
    <protectedRange password="CC6F" sqref="A3:S3" name="Range1"/>
  </protectedRanges>
  <mergeCells count="1">
    <mergeCell ref="A3:S3"/>
  </mergeCells>
  <phoneticPr fontId="0" type="noConversion"/>
  <conditionalFormatting sqref="B13:M36">
    <cfRule type="cellIs" dxfId="5" priority="4" operator="greaterThan">
      <formula>0</formula>
    </cfRule>
  </conditionalFormatting>
  <conditionalFormatting sqref="B6:N10">
    <cfRule type="cellIs" dxfId="4" priority="5" operator="greaterThan">
      <formula>0</formula>
    </cfRule>
  </conditionalFormatting>
  <conditionalFormatting sqref="P6:P7">
    <cfRule type="cellIs" dxfId="3" priority="3" operator="greaterThan">
      <formula>0</formula>
    </cfRule>
  </conditionalFormatting>
  <conditionalFormatting sqref="P9 R9 B13:M36 P13:P36 R13:R36">
    <cfRule type="cellIs" dxfId="2" priority="1" operator="greaterThan">
      <formula>0</formula>
    </cfRule>
  </conditionalFormatting>
  <conditionalFormatting sqref="R6:R7">
    <cfRule type="cellIs" dxfId="1" priority="2" operator="greaterThan">
      <formula>0</formula>
    </cfRule>
  </conditionalFormatting>
  <printOptions horizontalCentered="1"/>
  <pageMargins left="0.25" right="0.25" top="0.5" bottom="0.5" header="0.5" footer="0.5"/>
  <pageSetup scale="66" orientation="landscape" r:id="rId1"/>
  <headerFooter alignWithMargins="0"/>
  <ignoredErrors>
    <ignoredError sqref="N19 P1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4747-55BC-4C0E-8A7A-54A783941386}">
  <sheetPr>
    <pageSetUpPr fitToPage="1"/>
  </sheetPr>
  <dimension ref="A1:O27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8.85546875" defaultRowHeight="12.75" x14ac:dyDescent="0.2"/>
  <cols>
    <col min="1" max="1" width="36.7109375" customWidth="1"/>
    <col min="2" max="2" width="14.7109375" style="6" customWidth="1"/>
    <col min="3" max="3" width="9.28515625" customWidth="1"/>
    <col min="4" max="4" width="10.28515625" customWidth="1"/>
    <col min="5" max="14" width="9.28515625" customWidth="1"/>
    <col min="15" max="15" width="16.28515625" customWidth="1"/>
  </cols>
  <sheetData>
    <row r="1" spans="1:15" ht="15.75" x14ac:dyDescent="0.25">
      <c r="A1" s="55" t="s">
        <v>51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" x14ac:dyDescent="0.2">
      <c r="A2" s="2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0" t="s">
        <v>1</v>
      </c>
    </row>
    <row r="3" spans="1:15" x14ac:dyDescent="0.2">
      <c r="A3" s="37"/>
      <c r="B3" s="38" t="s">
        <v>52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</row>
    <row r="4" spans="1:15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5" x14ac:dyDescent="0.2">
      <c r="A5" s="37" t="s">
        <v>53</v>
      </c>
      <c r="B5" s="40"/>
      <c r="C5" s="38">
        <f>+B22</f>
        <v>0</v>
      </c>
      <c r="D5" s="38">
        <f t="shared" ref="D5:N5" si="0">+C22</f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  <c r="H5" s="38">
        <f t="shared" si="0"/>
        <v>0</v>
      </c>
      <c r="I5" s="38">
        <f t="shared" si="0"/>
        <v>0</v>
      </c>
      <c r="J5" s="38">
        <f t="shared" si="0"/>
        <v>0</v>
      </c>
      <c r="K5" s="38">
        <f t="shared" si="0"/>
        <v>0</v>
      </c>
      <c r="L5" s="38">
        <f t="shared" si="0"/>
        <v>0</v>
      </c>
      <c r="M5" s="38">
        <f t="shared" si="0"/>
        <v>0</v>
      </c>
      <c r="N5" s="38">
        <f t="shared" si="0"/>
        <v>0</v>
      </c>
    </row>
    <row r="6" spans="1:15" x14ac:dyDescent="0.2">
      <c r="A6" s="37" t="s">
        <v>54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5" x14ac:dyDescent="0.2">
      <c r="A7" s="37" t="s">
        <v>18</v>
      </c>
      <c r="B7" s="43"/>
      <c r="C7" s="43">
        <f>+'P&amp;L Projections'!B6</f>
        <v>0</v>
      </c>
      <c r="D7" s="43">
        <f>+'P&amp;L Projections'!C6</f>
        <v>0</v>
      </c>
      <c r="E7" s="43">
        <f>+'P&amp;L Projections'!D6</f>
        <v>0</v>
      </c>
      <c r="F7" s="43">
        <f>+'P&amp;L Projections'!E6</f>
        <v>0</v>
      </c>
      <c r="G7" s="43">
        <f>+'P&amp;L Projections'!F6</f>
        <v>0</v>
      </c>
      <c r="H7" s="43">
        <f>+'P&amp;L Projections'!G6</f>
        <v>0</v>
      </c>
      <c r="I7" s="43">
        <f>+'P&amp;L Projections'!H6</f>
        <v>0</v>
      </c>
      <c r="J7" s="43">
        <f>+'P&amp;L Projections'!I6</f>
        <v>0</v>
      </c>
      <c r="K7" s="43">
        <f>+'P&amp;L Projections'!J6</f>
        <v>0</v>
      </c>
      <c r="L7" s="43">
        <f>+'P&amp;L Projections'!K6</f>
        <v>0</v>
      </c>
      <c r="M7" s="43">
        <f>+'P&amp;L Projections'!L6</f>
        <v>0</v>
      </c>
      <c r="N7" s="43">
        <f>+'P&amp;L Projections'!M6</f>
        <v>0</v>
      </c>
      <c r="O7" s="3"/>
    </row>
    <row r="8" spans="1:15" x14ac:dyDescent="0.2">
      <c r="A8" s="37" t="s">
        <v>55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3"/>
    </row>
    <row r="9" spans="1:15" x14ac:dyDescent="0.2">
      <c r="A9" s="37" t="s">
        <v>56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3"/>
    </row>
    <row r="10" spans="1:15" x14ac:dyDescent="0.2">
      <c r="A10" s="37" t="s">
        <v>57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3"/>
    </row>
    <row r="11" spans="1:15" x14ac:dyDescent="0.2">
      <c r="A11" s="37" t="s">
        <v>58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"/>
    </row>
    <row r="12" spans="1:15" x14ac:dyDescent="0.2">
      <c r="A12" s="44" t="s">
        <v>59</v>
      </c>
      <c r="B12" s="45">
        <f>SUM(B6:B11)</f>
        <v>0</v>
      </c>
      <c r="C12" s="43">
        <f>SUM(C6:C11)</f>
        <v>0</v>
      </c>
      <c r="D12" s="43">
        <f t="shared" ref="D12:N12" si="1">SUM(D6:D11)</f>
        <v>0</v>
      </c>
      <c r="E12" s="43">
        <f t="shared" si="1"/>
        <v>0</v>
      </c>
      <c r="F12" s="43">
        <f t="shared" si="1"/>
        <v>0</v>
      </c>
      <c r="G12" s="43">
        <f t="shared" si="1"/>
        <v>0</v>
      </c>
      <c r="H12" s="43">
        <f t="shared" si="1"/>
        <v>0</v>
      </c>
      <c r="I12" s="43">
        <f t="shared" si="1"/>
        <v>0</v>
      </c>
      <c r="J12" s="43">
        <f t="shared" si="1"/>
        <v>0</v>
      </c>
      <c r="K12" s="43">
        <f t="shared" si="1"/>
        <v>0</v>
      </c>
      <c r="L12" s="43">
        <f t="shared" si="1"/>
        <v>0</v>
      </c>
      <c r="M12" s="43">
        <f t="shared" si="1"/>
        <v>0</v>
      </c>
      <c r="N12" s="43">
        <f t="shared" si="1"/>
        <v>0</v>
      </c>
      <c r="O12" s="3"/>
    </row>
    <row r="13" spans="1:15" x14ac:dyDescent="0.2">
      <c r="A13" s="37" t="s">
        <v>60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</row>
    <row r="14" spans="1:15" x14ac:dyDescent="0.2">
      <c r="A14" s="37" t="s">
        <v>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3"/>
    </row>
    <row r="15" spans="1:15" x14ac:dyDescent="0.2">
      <c r="A15" s="37" t="s">
        <v>62</v>
      </c>
      <c r="B15" s="43"/>
      <c r="C15" s="43">
        <f>+'P&amp;L Projections'!B9</f>
        <v>0</v>
      </c>
      <c r="D15" s="43">
        <f>+'P&amp;L Projections'!C9</f>
        <v>0</v>
      </c>
      <c r="E15" s="43">
        <f>+'P&amp;L Projections'!D9</f>
        <v>0</v>
      </c>
      <c r="F15" s="43">
        <f>+'P&amp;L Projections'!E9</f>
        <v>0</v>
      </c>
      <c r="G15" s="43">
        <f>+'P&amp;L Projections'!F9</f>
        <v>0</v>
      </c>
      <c r="H15" s="43">
        <f>+'P&amp;L Projections'!G9</f>
        <v>0</v>
      </c>
      <c r="I15" s="43">
        <f>+'P&amp;L Projections'!H9</f>
        <v>0</v>
      </c>
      <c r="J15" s="43">
        <f>+'P&amp;L Projections'!I9</f>
        <v>0</v>
      </c>
      <c r="K15" s="43">
        <f>+'P&amp;L Projections'!J9</f>
        <v>0</v>
      </c>
      <c r="L15" s="43">
        <f>+'P&amp;L Projections'!K9</f>
        <v>0</v>
      </c>
      <c r="M15" s="43">
        <f>+'P&amp;L Projections'!L9</f>
        <v>0</v>
      </c>
      <c r="N15" s="43">
        <f>+'P&amp;L Projections'!M9</f>
        <v>0</v>
      </c>
      <c r="O15" s="3"/>
    </row>
    <row r="16" spans="1:15" x14ac:dyDescent="0.2">
      <c r="A16" s="37" t="s">
        <v>63</v>
      </c>
      <c r="B16" s="43"/>
      <c r="C16" s="43">
        <f>+'P&amp;L Projections'!B37-'P&amp;L Projections'!B34</f>
        <v>0</v>
      </c>
      <c r="D16" s="43">
        <f>+'P&amp;L Projections'!C37-'P&amp;L Projections'!C34</f>
        <v>0</v>
      </c>
      <c r="E16" s="43">
        <f>+'P&amp;L Projections'!D37-'P&amp;L Projections'!D34</f>
        <v>0</v>
      </c>
      <c r="F16" s="43">
        <f>+'P&amp;L Projections'!E37-'P&amp;L Projections'!E34</f>
        <v>0</v>
      </c>
      <c r="G16" s="43">
        <f>+'P&amp;L Projections'!F37-'P&amp;L Projections'!F34</f>
        <v>0</v>
      </c>
      <c r="H16" s="43">
        <f>+'P&amp;L Projections'!G37-'P&amp;L Projections'!G34</f>
        <v>0</v>
      </c>
      <c r="I16" s="43">
        <f>+'P&amp;L Projections'!H37-'P&amp;L Projections'!H34</f>
        <v>0</v>
      </c>
      <c r="J16" s="43">
        <f>+'P&amp;L Projections'!I37-'P&amp;L Projections'!I34</f>
        <v>0</v>
      </c>
      <c r="K16" s="43">
        <f>+'P&amp;L Projections'!J37-'P&amp;L Projections'!J34</f>
        <v>0</v>
      </c>
      <c r="L16" s="43">
        <f>+'P&amp;L Projections'!K37-'P&amp;L Projections'!K34</f>
        <v>0</v>
      </c>
      <c r="M16" s="43">
        <f>+'P&amp;L Projections'!L37-'P&amp;L Projections'!L34</f>
        <v>0</v>
      </c>
      <c r="N16" s="43">
        <f>+'P&amp;L Projections'!M37-'P&amp;L Projections'!M34</f>
        <v>0</v>
      </c>
      <c r="O16" s="3"/>
    </row>
    <row r="17" spans="1:15" x14ac:dyDescent="0.2">
      <c r="A17" s="37" t="s">
        <v>64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3"/>
    </row>
    <row r="18" spans="1:15" x14ac:dyDescent="0.2">
      <c r="A18" s="46" t="s">
        <v>65</v>
      </c>
      <c r="B18" s="47">
        <f>SUM(B13:B17)</f>
        <v>0</v>
      </c>
      <c r="C18" s="48">
        <f>SUM(C13:C17)</f>
        <v>0</v>
      </c>
      <c r="D18" s="48">
        <f>SUM(D13:D17)</f>
        <v>0</v>
      </c>
      <c r="E18" s="48">
        <f t="shared" ref="E18:N18" si="2">SUM(E13:E17)</f>
        <v>0</v>
      </c>
      <c r="F18" s="48">
        <f t="shared" si="2"/>
        <v>0</v>
      </c>
      <c r="G18" s="48">
        <f t="shared" si="2"/>
        <v>0</v>
      </c>
      <c r="H18" s="48">
        <f t="shared" si="2"/>
        <v>0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8">
        <f t="shared" si="2"/>
        <v>0</v>
      </c>
      <c r="M18" s="48">
        <f t="shared" si="2"/>
        <v>0</v>
      </c>
      <c r="N18" s="48">
        <f t="shared" si="2"/>
        <v>0</v>
      </c>
      <c r="O18" s="3"/>
    </row>
    <row r="19" spans="1:15" x14ac:dyDescent="0.2">
      <c r="A19" s="49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3"/>
    </row>
    <row r="20" spans="1:15" x14ac:dyDescent="0.2">
      <c r="A20" s="52" t="s">
        <v>66</v>
      </c>
      <c r="B20" s="53">
        <f>+B12-B18</f>
        <v>0</v>
      </c>
      <c r="C20" s="54">
        <f t="shared" ref="C20:N20" si="3">+C12-C18</f>
        <v>0</v>
      </c>
      <c r="D20" s="54">
        <f t="shared" si="3"/>
        <v>0</v>
      </c>
      <c r="E20" s="54">
        <f t="shared" si="3"/>
        <v>0</v>
      </c>
      <c r="F20" s="54">
        <f t="shared" si="3"/>
        <v>0</v>
      </c>
      <c r="G20" s="54">
        <f t="shared" si="3"/>
        <v>0</v>
      </c>
      <c r="H20" s="54">
        <f t="shared" si="3"/>
        <v>0</v>
      </c>
      <c r="I20" s="54">
        <f t="shared" si="3"/>
        <v>0</v>
      </c>
      <c r="J20" s="54">
        <f t="shared" si="3"/>
        <v>0</v>
      </c>
      <c r="K20" s="54">
        <f t="shared" si="3"/>
        <v>0</v>
      </c>
      <c r="L20" s="54">
        <f t="shared" si="3"/>
        <v>0</v>
      </c>
      <c r="M20" s="54">
        <f t="shared" si="3"/>
        <v>0</v>
      </c>
      <c r="N20" s="54">
        <f t="shared" si="3"/>
        <v>0</v>
      </c>
      <c r="O20" s="3"/>
    </row>
    <row r="21" spans="1:15" x14ac:dyDescent="0.2">
      <c r="A21" s="4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3"/>
    </row>
    <row r="22" spans="1:15" x14ac:dyDescent="0.2">
      <c r="A22" s="52" t="s">
        <v>67</v>
      </c>
      <c r="B22" s="53">
        <f>+B20</f>
        <v>0</v>
      </c>
      <c r="C22" s="54">
        <f>+C5+C20</f>
        <v>0</v>
      </c>
      <c r="D22" s="54">
        <f t="shared" ref="D22:N22" si="4">+D5+D20</f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54">
        <f t="shared" si="4"/>
        <v>0</v>
      </c>
      <c r="I22" s="54">
        <f t="shared" si="4"/>
        <v>0</v>
      </c>
      <c r="J22" s="54">
        <f>+J5+J20</f>
        <v>0</v>
      </c>
      <c r="K22" s="54">
        <f t="shared" si="4"/>
        <v>0</v>
      </c>
      <c r="L22" s="54">
        <f t="shared" si="4"/>
        <v>0</v>
      </c>
      <c r="M22" s="54">
        <f t="shared" si="4"/>
        <v>0</v>
      </c>
      <c r="N22" s="54">
        <f t="shared" si="4"/>
        <v>0</v>
      </c>
      <c r="O22" s="3"/>
    </row>
    <row r="23" spans="1:15" x14ac:dyDescent="0.2">
      <c r="A23" s="13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"/>
    </row>
    <row r="24" spans="1:15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1"/>
      <c r="B25" s="1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honeticPr fontId="0" type="noConversion"/>
  <conditionalFormatting sqref="B6:N6 B8:N11 B13:N14 B17:N17">
    <cfRule type="cellIs" dxfId="0" priority="1" operator="greaterThan">
      <formula>0</formula>
    </cfRule>
  </conditionalFormatting>
  <printOptions horizontalCentered="1"/>
  <pageMargins left="0.5" right="0.5" top="0.5" bottom="0.5" header="0.25" footer="0.25"/>
  <pageSetup scale="7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8799-4F46-465D-9BE5-60A8669A5552}">
  <sheetPr>
    <pageSetUpPr fitToPage="1"/>
  </sheetPr>
  <dimension ref="A3:T40"/>
  <sheetViews>
    <sheetView showGridLines="0" zoomScale="110" zoomScaleNormal="110" workbookViewId="0">
      <pane xSplit="1" ySplit="5" topLeftCell="B13" activePane="bottomRight" state="frozen"/>
      <selection pane="topRight" activeCell="C1" sqref="C1"/>
      <selection pane="bottomLeft" activeCell="A4" sqref="A4"/>
      <selection pane="bottomRight" activeCell="A34" sqref="A34"/>
    </sheetView>
  </sheetViews>
  <sheetFormatPr defaultColWidth="8.85546875" defaultRowHeight="12.75" x14ac:dyDescent="0.2"/>
  <cols>
    <col min="1" max="1" width="36.7109375" customWidth="1"/>
    <col min="2" max="2" width="9.28515625" customWidth="1"/>
    <col min="3" max="3" width="10.28515625" customWidth="1"/>
    <col min="4" max="13" width="9.28515625" customWidth="1"/>
    <col min="14" max="14" width="10.28515625" style="7" customWidth="1"/>
    <col min="16" max="16" width="9.140625" style="7" customWidth="1"/>
    <col min="18" max="18" width="9.140625" style="7" customWidth="1"/>
    <col min="20" max="20" width="17.28515625" customWidth="1"/>
  </cols>
  <sheetData>
    <row r="3" spans="1:20" ht="22.5" x14ac:dyDescent="0.3">
      <c r="A3" s="58" t="s">
        <v>68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9" t="s">
        <v>1</v>
      </c>
    </row>
    <row r="4" spans="1:20" ht="15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1"/>
      <c r="P4" s="8"/>
      <c r="Q4" s="1"/>
      <c r="R4" s="8"/>
      <c r="S4" s="1"/>
    </row>
    <row r="5" spans="1:20" x14ac:dyDescent="0.2">
      <c r="A5" s="18"/>
      <c r="B5" s="21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2" t="s">
        <v>14</v>
      </c>
      <c r="O5" s="16" t="s">
        <v>15</v>
      </c>
      <c r="P5" s="22" t="s">
        <v>16</v>
      </c>
      <c r="Q5" s="16" t="s">
        <v>15</v>
      </c>
      <c r="R5" s="22" t="s">
        <v>17</v>
      </c>
      <c r="S5" s="16" t="s">
        <v>15</v>
      </c>
    </row>
    <row r="6" spans="1:20" x14ac:dyDescent="0.2">
      <c r="A6" s="23" t="s">
        <v>18</v>
      </c>
      <c r="B6" s="24">
        <v>5000</v>
      </c>
      <c r="C6" s="24">
        <v>5500</v>
      </c>
      <c r="D6" s="24">
        <v>6000</v>
      </c>
      <c r="E6" s="24">
        <v>7000</v>
      </c>
      <c r="F6" s="24">
        <v>7200</v>
      </c>
      <c r="G6" s="24">
        <v>6000</v>
      </c>
      <c r="H6" s="24">
        <v>7000</v>
      </c>
      <c r="I6" s="24">
        <v>7500</v>
      </c>
      <c r="J6" s="24">
        <v>8000</v>
      </c>
      <c r="K6" s="24">
        <v>9000</v>
      </c>
      <c r="L6" s="24">
        <v>10000</v>
      </c>
      <c r="M6" s="24">
        <v>11000</v>
      </c>
      <c r="N6" s="25">
        <f>SUM(B6:M6)</f>
        <v>89200</v>
      </c>
      <c r="O6" s="17" t="s">
        <v>19</v>
      </c>
      <c r="P6" s="26">
        <f>7000*12</f>
        <v>84000</v>
      </c>
      <c r="Q6" s="17" t="s">
        <v>19</v>
      </c>
      <c r="R6" s="26">
        <f>P6+P6*10%</f>
        <v>92400</v>
      </c>
      <c r="S6" s="17" t="s">
        <v>19</v>
      </c>
    </row>
    <row r="7" spans="1:20" x14ac:dyDescent="0.2">
      <c r="A7" s="23" t="s">
        <v>20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5">
        <f>SUM(B7:M7)</f>
        <v>0</v>
      </c>
      <c r="O7" s="18"/>
      <c r="P7" s="26"/>
      <c r="Q7" s="27"/>
      <c r="R7" s="26"/>
      <c r="S7" s="27"/>
    </row>
    <row r="8" spans="1:20" x14ac:dyDescent="0.2">
      <c r="A8" s="23" t="s">
        <v>21</v>
      </c>
      <c r="B8" s="35">
        <f>SUM(B6:B7)</f>
        <v>5000</v>
      </c>
      <c r="C8" s="35">
        <f t="shared" ref="C8:G8" si="0">SUM(C6:C7)</f>
        <v>5500</v>
      </c>
      <c r="D8" s="35">
        <f t="shared" si="0"/>
        <v>6000</v>
      </c>
      <c r="E8" s="35">
        <f t="shared" si="0"/>
        <v>7000</v>
      </c>
      <c r="F8" s="35">
        <f t="shared" si="0"/>
        <v>7200</v>
      </c>
      <c r="G8" s="35">
        <f t="shared" si="0"/>
        <v>6000</v>
      </c>
      <c r="H8" s="35">
        <f>SUM(H6:H7)</f>
        <v>7000</v>
      </c>
      <c r="I8" s="35">
        <f>SUM(I6:I7)</f>
        <v>7500</v>
      </c>
      <c r="J8" s="35">
        <f>SUM(J6:J7)</f>
        <v>8000</v>
      </c>
      <c r="K8" s="35">
        <f t="shared" ref="K8:M8" si="1">SUM(K6:K7)</f>
        <v>9000</v>
      </c>
      <c r="L8" s="35">
        <f t="shared" si="1"/>
        <v>10000</v>
      </c>
      <c r="M8" s="35">
        <f t="shared" si="1"/>
        <v>11000</v>
      </c>
      <c r="N8" s="36">
        <f>SUM(B8:M8)</f>
        <v>89200</v>
      </c>
      <c r="O8" s="18"/>
      <c r="P8" s="28">
        <f>SUM(P6:P7)</f>
        <v>84000</v>
      </c>
      <c r="Q8" s="27"/>
      <c r="R8" s="28">
        <f>SUM(R6:R7)</f>
        <v>92400</v>
      </c>
      <c r="S8" s="27"/>
    </row>
    <row r="9" spans="1:20" x14ac:dyDescent="0.2">
      <c r="A9" s="23" t="s">
        <v>22</v>
      </c>
      <c r="B9" s="24">
        <v>2000</v>
      </c>
      <c r="C9" s="24">
        <v>2000</v>
      </c>
      <c r="D9" s="24">
        <v>2500</v>
      </c>
      <c r="E9" s="24">
        <v>2500</v>
      </c>
      <c r="F9" s="24">
        <v>2700</v>
      </c>
      <c r="G9" s="24">
        <v>2500</v>
      </c>
      <c r="H9" s="24">
        <v>2500</v>
      </c>
      <c r="I9" s="24">
        <v>2700</v>
      </c>
      <c r="J9" s="24">
        <v>3000</v>
      </c>
      <c r="K9" s="24">
        <v>3000</v>
      </c>
      <c r="L9" s="24">
        <v>3500</v>
      </c>
      <c r="M9" s="24">
        <v>3500</v>
      </c>
      <c r="N9" s="25">
        <f>SUM(B9:M9)</f>
        <v>32400</v>
      </c>
      <c r="O9" s="19"/>
      <c r="P9" s="26">
        <f>N9+N9*5%</f>
        <v>34020</v>
      </c>
      <c r="Q9" s="20"/>
      <c r="R9" s="29">
        <f>P9+P9*5%</f>
        <v>35721</v>
      </c>
      <c r="S9" s="20"/>
    </row>
    <row r="10" spans="1:20" x14ac:dyDescent="0.2">
      <c r="A10" s="30" t="s">
        <v>23</v>
      </c>
      <c r="B10" s="35">
        <f>B8-B9</f>
        <v>3000</v>
      </c>
      <c r="C10" s="35">
        <f t="shared" ref="C10:H10" si="2">C8-C9</f>
        <v>3500</v>
      </c>
      <c r="D10" s="35">
        <f t="shared" si="2"/>
        <v>3500</v>
      </c>
      <c r="E10" s="35">
        <f t="shared" si="2"/>
        <v>4500</v>
      </c>
      <c r="F10" s="35">
        <f t="shared" si="2"/>
        <v>4500</v>
      </c>
      <c r="G10" s="35">
        <f t="shared" si="2"/>
        <v>3500</v>
      </c>
      <c r="H10" s="35">
        <f t="shared" si="2"/>
        <v>4500</v>
      </c>
      <c r="I10" s="35">
        <f>(I8-I9)</f>
        <v>4800</v>
      </c>
      <c r="J10" s="35">
        <f t="shared" ref="J10:M10" si="3">(J8-J9)</f>
        <v>5000</v>
      </c>
      <c r="K10" s="35">
        <f t="shared" si="3"/>
        <v>6000</v>
      </c>
      <c r="L10" s="35">
        <f t="shared" si="3"/>
        <v>6500</v>
      </c>
      <c r="M10" s="35">
        <f t="shared" si="3"/>
        <v>7500</v>
      </c>
      <c r="N10" s="36">
        <f>(N8-N9)</f>
        <v>56800</v>
      </c>
      <c r="O10" s="19">
        <f>N10/N$8</f>
        <v>0.63677130044843044</v>
      </c>
      <c r="P10" s="31">
        <f>(P6-P9)</f>
        <v>49980</v>
      </c>
      <c r="Q10" s="19">
        <f>P10/P$8</f>
        <v>0.59499999999999997</v>
      </c>
      <c r="R10" s="31">
        <f>(R6-R9)</f>
        <v>56679</v>
      </c>
      <c r="S10" s="19">
        <f>R10/R$8</f>
        <v>0.6134090909090909</v>
      </c>
    </row>
    <row r="11" spans="1:20" x14ac:dyDescent="0.2">
      <c r="A11" s="30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0"/>
      <c r="P11" s="33"/>
      <c r="Q11" s="20"/>
      <c r="R11" s="33"/>
      <c r="S11" s="20"/>
    </row>
    <row r="12" spans="1:20" x14ac:dyDescent="0.2">
      <c r="A12" s="34" t="s">
        <v>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1"/>
      <c r="O12" s="19"/>
      <c r="P12" s="28"/>
      <c r="Q12" s="19"/>
      <c r="R12" s="28"/>
      <c r="S12" s="19"/>
    </row>
    <row r="13" spans="1:20" x14ac:dyDescent="0.2">
      <c r="A13" s="18" t="s">
        <v>25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33">
        <f>SUM(B13:M13)</f>
        <v>0</v>
      </c>
      <c r="O13" s="20">
        <f t="shared" ref="O13:O38" si="4">N13/N$8</f>
        <v>0</v>
      </c>
      <c r="P13" s="26"/>
      <c r="Q13" s="20">
        <f t="shared" ref="Q13:Q38" si="5">P13/P$8</f>
        <v>0</v>
      </c>
      <c r="R13" s="26"/>
      <c r="S13" s="20">
        <f t="shared" ref="S13:S38" si="6">R13/R$8</f>
        <v>0</v>
      </c>
    </row>
    <row r="14" spans="1:20" x14ac:dyDescent="0.2">
      <c r="A14" s="18" t="s">
        <v>26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33">
        <f>SUM(B14:M14)</f>
        <v>0</v>
      </c>
      <c r="O14" s="20">
        <f>N14/N$8</f>
        <v>0</v>
      </c>
      <c r="P14" s="26"/>
      <c r="Q14" s="20">
        <f>P14/P$8</f>
        <v>0</v>
      </c>
      <c r="R14" s="26"/>
      <c r="S14" s="20">
        <f>R14/R$8</f>
        <v>0</v>
      </c>
    </row>
    <row r="15" spans="1:20" x14ac:dyDescent="0.2">
      <c r="A15" s="18" t="s">
        <v>27</v>
      </c>
      <c r="B15" s="24">
        <v>500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33">
        <f t="shared" ref="N15:N36" si="7">SUM(B15:M15)</f>
        <v>500</v>
      </c>
      <c r="O15" s="20">
        <f t="shared" si="4"/>
        <v>5.6053811659192822E-3</v>
      </c>
      <c r="P15" s="26"/>
      <c r="Q15" s="20">
        <f t="shared" si="5"/>
        <v>0</v>
      </c>
      <c r="R15" s="26"/>
      <c r="S15" s="20">
        <f t="shared" si="6"/>
        <v>0</v>
      </c>
    </row>
    <row r="16" spans="1:20" x14ac:dyDescent="0.2">
      <c r="A16" s="18" t="s">
        <v>28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33">
        <f>SUM(B16:M16)</f>
        <v>0</v>
      </c>
      <c r="O16" s="20">
        <f t="shared" si="4"/>
        <v>0</v>
      </c>
      <c r="P16" s="26"/>
      <c r="Q16" s="20">
        <f t="shared" si="5"/>
        <v>0</v>
      </c>
      <c r="R16" s="26"/>
      <c r="S16" s="20">
        <f t="shared" si="6"/>
        <v>0</v>
      </c>
    </row>
    <row r="17" spans="1:19" x14ac:dyDescent="0.2">
      <c r="A17" s="18" t="s">
        <v>29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33">
        <f>SUM(B17:M17)</f>
        <v>0</v>
      </c>
      <c r="O17" s="20">
        <f t="shared" si="4"/>
        <v>0</v>
      </c>
      <c r="P17" s="26"/>
      <c r="Q17" s="20">
        <f t="shared" si="5"/>
        <v>0</v>
      </c>
      <c r="R17" s="26"/>
      <c r="S17" s="20">
        <f t="shared" si="6"/>
        <v>0</v>
      </c>
    </row>
    <row r="18" spans="1:19" x14ac:dyDescent="0.2">
      <c r="A18" s="18" t="s">
        <v>30</v>
      </c>
      <c r="B18" s="24">
        <v>200</v>
      </c>
      <c r="C18" s="24">
        <v>200</v>
      </c>
      <c r="D18" s="24">
        <v>300</v>
      </c>
      <c r="E18" s="24">
        <v>3500</v>
      </c>
      <c r="F18" s="24">
        <v>350</v>
      </c>
      <c r="G18" s="24">
        <v>300</v>
      </c>
      <c r="H18" s="24">
        <v>350</v>
      </c>
      <c r="I18" s="24">
        <v>400</v>
      </c>
      <c r="J18" s="24">
        <v>400</v>
      </c>
      <c r="K18" s="24">
        <v>400</v>
      </c>
      <c r="L18" s="24">
        <v>400</v>
      </c>
      <c r="M18" s="24">
        <v>400</v>
      </c>
      <c r="N18" s="33">
        <f>SUM(B18:M18)</f>
        <v>7200</v>
      </c>
      <c r="O18" s="20">
        <f t="shared" si="4"/>
        <v>8.0717488789237665E-2</v>
      </c>
      <c r="P18" s="26">
        <f>N18+N18*5%</f>
        <v>7560</v>
      </c>
      <c r="Q18" s="20">
        <f>P18/P$8</f>
        <v>0.09</v>
      </c>
      <c r="R18" s="26">
        <f>P18+P18*5%</f>
        <v>7938</v>
      </c>
      <c r="S18" s="20">
        <f t="shared" si="6"/>
        <v>8.5909090909090907E-2</v>
      </c>
    </row>
    <row r="19" spans="1:19" x14ac:dyDescent="0.2">
      <c r="A19" s="18" t="s">
        <v>31</v>
      </c>
      <c r="B19" s="24">
        <v>50</v>
      </c>
      <c r="C19" s="24">
        <v>50</v>
      </c>
      <c r="D19" s="24">
        <v>50</v>
      </c>
      <c r="E19" s="24">
        <v>50</v>
      </c>
      <c r="F19" s="24">
        <v>50</v>
      </c>
      <c r="G19" s="24">
        <v>50</v>
      </c>
      <c r="H19" s="24">
        <v>50</v>
      </c>
      <c r="I19" s="24">
        <v>50</v>
      </c>
      <c r="J19" s="24">
        <v>50</v>
      </c>
      <c r="K19" s="24">
        <v>50</v>
      </c>
      <c r="L19" s="24">
        <v>50</v>
      </c>
      <c r="M19" s="24">
        <v>50</v>
      </c>
      <c r="N19" s="33">
        <f>SUM(B18:M19)</f>
        <v>7800</v>
      </c>
      <c r="O19" s="20">
        <f t="shared" si="4"/>
        <v>8.744394618834081E-2</v>
      </c>
      <c r="P19" s="26">
        <f>N19+N19*5%</f>
        <v>8190</v>
      </c>
      <c r="Q19" s="20"/>
      <c r="R19" s="26">
        <f t="shared" ref="R19:R31" si="8">P19+P19*5%</f>
        <v>8599.5</v>
      </c>
      <c r="S19" s="20"/>
    </row>
    <row r="20" spans="1:19" x14ac:dyDescent="0.2">
      <c r="A20" s="18" t="s">
        <v>32</v>
      </c>
      <c r="B20" s="24">
        <v>50</v>
      </c>
      <c r="C20" s="24">
        <v>50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33">
        <f t="shared" si="7"/>
        <v>100</v>
      </c>
      <c r="O20" s="20">
        <f t="shared" si="4"/>
        <v>1.1210762331838565E-3</v>
      </c>
      <c r="P20" s="26"/>
      <c r="Q20" s="20">
        <f t="shared" si="5"/>
        <v>0</v>
      </c>
      <c r="R20" s="26"/>
      <c r="S20" s="20">
        <f t="shared" si="6"/>
        <v>0</v>
      </c>
    </row>
    <row r="21" spans="1:19" x14ac:dyDescent="0.2">
      <c r="A21" s="18" t="s">
        <v>33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33">
        <f t="shared" si="7"/>
        <v>0</v>
      </c>
      <c r="O21" s="20">
        <f t="shared" si="4"/>
        <v>0</v>
      </c>
      <c r="P21" s="26"/>
      <c r="Q21" s="20">
        <f t="shared" si="5"/>
        <v>0</v>
      </c>
      <c r="R21" s="26"/>
      <c r="S21" s="20">
        <f t="shared" si="6"/>
        <v>0</v>
      </c>
    </row>
    <row r="22" spans="1:19" x14ac:dyDescent="0.2">
      <c r="A22" s="18" t="s">
        <v>34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33">
        <f t="shared" si="7"/>
        <v>0</v>
      </c>
      <c r="O22" s="20">
        <f t="shared" si="4"/>
        <v>0</v>
      </c>
      <c r="P22" s="26"/>
      <c r="Q22" s="20">
        <f t="shared" si="5"/>
        <v>0</v>
      </c>
      <c r="R22" s="26"/>
      <c r="S22" s="20">
        <f t="shared" si="6"/>
        <v>0</v>
      </c>
    </row>
    <row r="23" spans="1:19" hidden="1" x14ac:dyDescent="0.2">
      <c r="A23" s="18" t="s">
        <v>35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33">
        <f t="shared" si="7"/>
        <v>0</v>
      </c>
      <c r="O23" s="20">
        <f t="shared" si="4"/>
        <v>0</v>
      </c>
      <c r="P23" s="26"/>
      <c r="Q23" s="20">
        <f t="shared" si="5"/>
        <v>0</v>
      </c>
      <c r="R23" s="26">
        <f t="shared" si="8"/>
        <v>0</v>
      </c>
      <c r="S23" s="20">
        <f t="shared" si="6"/>
        <v>0</v>
      </c>
    </row>
    <row r="24" spans="1:19" x14ac:dyDescent="0.2">
      <c r="A24" s="18" t="s">
        <v>36</v>
      </c>
      <c r="B24" s="24">
        <v>400</v>
      </c>
      <c r="C24" s="24">
        <v>400</v>
      </c>
      <c r="D24" s="24">
        <v>400</v>
      </c>
      <c r="E24" s="24">
        <v>400</v>
      </c>
      <c r="F24" s="24">
        <v>400</v>
      </c>
      <c r="G24" s="24">
        <v>400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33">
        <f t="shared" si="7"/>
        <v>2400</v>
      </c>
      <c r="O24" s="20">
        <f t="shared" si="4"/>
        <v>2.6905829596412557E-2</v>
      </c>
      <c r="P24" s="26">
        <f>N24+N24*5%</f>
        <v>2520</v>
      </c>
      <c r="Q24" s="20">
        <f t="shared" si="5"/>
        <v>0.03</v>
      </c>
      <c r="R24" s="26">
        <f t="shared" si="8"/>
        <v>2646</v>
      </c>
      <c r="S24" s="20">
        <f t="shared" si="6"/>
        <v>2.8636363636363637E-2</v>
      </c>
    </row>
    <row r="25" spans="1:19" x14ac:dyDescent="0.2">
      <c r="A25" s="18" t="s">
        <v>37</v>
      </c>
      <c r="B25" s="24">
        <v>50</v>
      </c>
      <c r="C25" s="24">
        <v>50</v>
      </c>
      <c r="D25" s="24">
        <v>50</v>
      </c>
      <c r="E25" s="24">
        <v>50</v>
      </c>
      <c r="F25" s="24">
        <v>50</v>
      </c>
      <c r="G25" s="24">
        <v>50</v>
      </c>
      <c r="H25" s="24">
        <v>50</v>
      </c>
      <c r="I25" s="24">
        <v>50</v>
      </c>
      <c r="J25" s="24">
        <v>50</v>
      </c>
      <c r="K25" s="24">
        <v>50</v>
      </c>
      <c r="L25" s="24">
        <v>50</v>
      </c>
      <c r="M25" s="24">
        <v>50</v>
      </c>
      <c r="N25" s="33">
        <f t="shared" si="7"/>
        <v>600</v>
      </c>
      <c r="O25" s="20">
        <f t="shared" si="4"/>
        <v>6.7264573991031393E-3</v>
      </c>
      <c r="P25" s="26">
        <f t="shared" ref="P25:P28" si="9">N25+N25*5%</f>
        <v>630</v>
      </c>
      <c r="Q25" s="20">
        <f t="shared" si="5"/>
        <v>7.4999999999999997E-3</v>
      </c>
      <c r="R25" s="26">
        <f t="shared" si="8"/>
        <v>661.5</v>
      </c>
      <c r="S25" s="20">
        <f t="shared" si="6"/>
        <v>7.1590909090909092E-3</v>
      </c>
    </row>
    <row r="26" spans="1:19" x14ac:dyDescent="0.2">
      <c r="A26" s="18" t="s">
        <v>38</v>
      </c>
      <c r="B26" s="24">
        <v>100</v>
      </c>
      <c r="C26" s="24">
        <v>100</v>
      </c>
      <c r="D26" s="24">
        <v>100</v>
      </c>
      <c r="E26" s="24">
        <v>100</v>
      </c>
      <c r="F26" s="24">
        <v>100</v>
      </c>
      <c r="G26" s="24">
        <v>100</v>
      </c>
      <c r="H26" s="24">
        <v>100</v>
      </c>
      <c r="I26" s="24">
        <v>100</v>
      </c>
      <c r="J26" s="24">
        <v>100</v>
      </c>
      <c r="K26" s="24">
        <v>100</v>
      </c>
      <c r="L26" s="24">
        <v>100</v>
      </c>
      <c r="M26" s="24">
        <v>100</v>
      </c>
      <c r="N26" s="33">
        <f t="shared" si="7"/>
        <v>1200</v>
      </c>
      <c r="O26" s="20">
        <f t="shared" si="4"/>
        <v>1.3452914798206279E-2</v>
      </c>
      <c r="P26" s="26">
        <f t="shared" si="9"/>
        <v>1260</v>
      </c>
      <c r="Q26" s="20">
        <f t="shared" si="5"/>
        <v>1.4999999999999999E-2</v>
      </c>
      <c r="R26" s="26">
        <f t="shared" si="8"/>
        <v>1323</v>
      </c>
      <c r="S26" s="20">
        <f t="shared" si="6"/>
        <v>1.4318181818181818E-2</v>
      </c>
    </row>
    <row r="27" spans="1:19" x14ac:dyDescent="0.2">
      <c r="A27" s="18" t="s">
        <v>39</v>
      </c>
      <c r="B27" s="24">
        <v>100</v>
      </c>
      <c r="C27" s="24">
        <v>100</v>
      </c>
      <c r="D27" s="24">
        <v>100</v>
      </c>
      <c r="E27" s="24">
        <v>100</v>
      </c>
      <c r="F27" s="24">
        <v>100</v>
      </c>
      <c r="G27" s="24">
        <v>100</v>
      </c>
      <c r="H27" s="24">
        <v>100</v>
      </c>
      <c r="I27" s="24">
        <v>100</v>
      </c>
      <c r="J27" s="24">
        <v>100</v>
      </c>
      <c r="K27" s="24">
        <v>100</v>
      </c>
      <c r="L27" s="24">
        <v>100</v>
      </c>
      <c r="M27" s="24">
        <v>100</v>
      </c>
      <c r="N27" s="33">
        <f t="shared" si="7"/>
        <v>1200</v>
      </c>
      <c r="O27" s="20">
        <f t="shared" si="4"/>
        <v>1.3452914798206279E-2</v>
      </c>
      <c r="P27" s="26">
        <f t="shared" si="9"/>
        <v>1260</v>
      </c>
      <c r="Q27" s="20">
        <f t="shared" si="5"/>
        <v>1.4999999999999999E-2</v>
      </c>
      <c r="R27" s="26">
        <f t="shared" si="8"/>
        <v>1323</v>
      </c>
      <c r="S27" s="20">
        <f t="shared" si="6"/>
        <v>1.4318181818181818E-2</v>
      </c>
    </row>
    <row r="28" spans="1:19" x14ac:dyDescent="0.2">
      <c r="A28" s="18" t="s">
        <v>40</v>
      </c>
      <c r="B28" s="24">
        <v>2000</v>
      </c>
      <c r="C28" s="24">
        <v>2000</v>
      </c>
      <c r="D28" s="24">
        <v>2000</v>
      </c>
      <c r="E28" s="24">
        <v>2000</v>
      </c>
      <c r="F28" s="24">
        <v>2000</v>
      </c>
      <c r="G28" s="24">
        <v>2000</v>
      </c>
      <c r="H28" s="24">
        <v>2000</v>
      </c>
      <c r="I28" s="24">
        <v>2000</v>
      </c>
      <c r="J28" s="24">
        <v>2000</v>
      </c>
      <c r="K28" s="24">
        <v>2000</v>
      </c>
      <c r="L28" s="24">
        <v>2000</v>
      </c>
      <c r="M28" s="24">
        <v>2000</v>
      </c>
      <c r="N28" s="33">
        <f t="shared" si="7"/>
        <v>24000</v>
      </c>
      <c r="O28" s="20">
        <f t="shared" si="4"/>
        <v>0.26905829596412556</v>
      </c>
      <c r="P28" s="26">
        <f t="shared" si="9"/>
        <v>25200</v>
      </c>
      <c r="Q28" s="20">
        <f t="shared" si="5"/>
        <v>0.3</v>
      </c>
      <c r="R28" s="26">
        <f t="shared" si="8"/>
        <v>26460</v>
      </c>
      <c r="S28" s="20">
        <f t="shared" si="6"/>
        <v>0.28636363636363638</v>
      </c>
    </row>
    <row r="29" spans="1:19" x14ac:dyDescent="0.2">
      <c r="A29" s="18" t="s">
        <v>41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33">
        <f t="shared" si="7"/>
        <v>0</v>
      </c>
      <c r="O29" s="20">
        <f t="shared" si="4"/>
        <v>0</v>
      </c>
      <c r="P29" s="26"/>
      <c r="Q29" s="20">
        <f t="shared" si="5"/>
        <v>0</v>
      </c>
      <c r="R29" s="26"/>
      <c r="S29" s="20">
        <f t="shared" si="6"/>
        <v>0</v>
      </c>
    </row>
    <row r="30" spans="1:19" x14ac:dyDescent="0.2">
      <c r="A30" s="18" t="s">
        <v>42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33">
        <f t="shared" si="7"/>
        <v>0</v>
      </c>
      <c r="O30" s="20">
        <f t="shared" si="4"/>
        <v>0</v>
      </c>
      <c r="P30" s="26"/>
      <c r="Q30" s="20">
        <f t="shared" si="5"/>
        <v>0</v>
      </c>
      <c r="R30" s="26"/>
      <c r="S30" s="20">
        <f t="shared" si="6"/>
        <v>0</v>
      </c>
    </row>
    <row r="31" spans="1:19" x14ac:dyDescent="0.2">
      <c r="A31" s="18" t="s">
        <v>43</v>
      </c>
      <c r="B31" s="24">
        <v>100</v>
      </c>
      <c r="C31" s="24">
        <v>100</v>
      </c>
      <c r="D31" s="24">
        <v>100</v>
      </c>
      <c r="E31" s="24">
        <v>100</v>
      </c>
      <c r="F31" s="24">
        <v>100</v>
      </c>
      <c r="G31" s="24">
        <v>100</v>
      </c>
      <c r="H31" s="24">
        <v>100</v>
      </c>
      <c r="I31" s="24">
        <v>100</v>
      </c>
      <c r="J31" s="24">
        <v>100</v>
      </c>
      <c r="K31" s="24">
        <v>100</v>
      </c>
      <c r="L31" s="24">
        <v>100</v>
      </c>
      <c r="M31" s="24">
        <v>100</v>
      </c>
      <c r="N31" s="33">
        <f t="shared" si="7"/>
        <v>1200</v>
      </c>
      <c r="O31" s="20">
        <f t="shared" si="4"/>
        <v>1.3452914798206279E-2</v>
      </c>
      <c r="P31" s="26">
        <f>N31+N31*5%</f>
        <v>1260</v>
      </c>
      <c r="Q31" s="20">
        <f t="shared" si="5"/>
        <v>1.4999999999999999E-2</v>
      </c>
      <c r="R31" s="26">
        <f t="shared" si="8"/>
        <v>1323</v>
      </c>
      <c r="S31" s="20">
        <f t="shared" si="6"/>
        <v>1.4318181818181818E-2</v>
      </c>
    </row>
    <row r="32" spans="1:19" x14ac:dyDescent="0.2">
      <c r="A32" s="18" t="s">
        <v>44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33">
        <f t="shared" si="7"/>
        <v>0</v>
      </c>
      <c r="O32" s="20">
        <f t="shared" si="4"/>
        <v>0</v>
      </c>
      <c r="P32" s="26"/>
      <c r="Q32" s="20">
        <f t="shared" si="5"/>
        <v>0</v>
      </c>
      <c r="R32" s="26"/>
      <c r="S32" s="20">
        <f t="shared" si="6"/>
        <v>0</v>
      </c>
    </row>
    <row r="33" spans="1:19" x14ac:dyDescent="0.2">
      <c r="A33" s="18" t="s">
        <v>45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33">
        <f t="shared" si="7"/>
        <v>0</v>
      </c>
      <c r="O33" s="20">
        <f t="shared" si="4"/>
        <v>0</v>
      </c>
      <c r="P33" s="26"/>
      <c r="Q33" s="20">
        <f t="shared" si="5"/>
        <v>0</v>
      </c>
      <c r="R33" s="26"/>
      <c r="S33" s="20">
        <f t="shared" si="6"/>
        <v>0</v>
      </c>
    </row>
    <row r="34" spans="1:19" x14ac:dyDescent="0.2">
      <c r="A34" s="18" t="s">
        <v>46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33">
        <f>SUM(B34:M34)</f>
        <v>0</v>
      </c>
      <c r="O34" s="20">
        <f>N34/N$8</f>
        <v>0</v>
      </c>
      <c r="P34" s="26"/>
      <c r="Q34" s="20">
        <f>P34/P$8</f>
        <v>0</v>
      </c>
      <c r="R34" s="26"/>
      <c r="S34" s="20">
        <f>R34/R$8</f>
        <v>0</v>
      </c>
    </row>
    <row r="35" spans="1:19" x14ac:dyDescent="0.2">
      <c r="A35" s="18" t="s">
        <v>47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33">
        <f t="shared" si="7"/>
        <v>0</v>
      </c>
      <c r="O35" s="20">
        <f t="shared" si="4"/>
        <v>0</v>
      </c>
      <c r="P35" s="26"/>
      <c r="Q35" s="20">
        <f t="shared" si="5"/>
        <v>0</v>
      </c>
      <c r="R35" s="26"/>
      <c r="S35" s="20">
        <f t="shared" si="6"/>
        <v>0</v>
      </c>
    </row>
    <row r="36" spans="1:19" x14ac:dyDescent="0.2">
      <c r="A36" s="18" t="s">
        <v>48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3">
        <f t="shared" si="7"/>
        <v>0</v>
      </c>
      <c r="O36" s="20">
        <f t="shared" si="4"/>
        <v>0</v>
      </c>
      <c r="P36" s="26"/>
      <c r="Q36" s="20">
        <f t="shared" si="5"/>
        <v>0</v>
      </c>
      <c r="R36" s="26"/>
      <c r="S36" s="20">
        <f t="shared" si="6"/>
        <v>0</v>
      </c>
    </row>
    <row r="37" spans="1:19" x14ac:dyDescent="0.2">
      <c r="A37" s="34" t="s">
        <v>49</v>
      </c>
      <c r="B37" s="32">
        <f t="shared" ref="B37:M37" si="10">SUM(B13:B36)</f>
        <v>3550</v>
      </c>
      <c r="C37" s="32">
        <f t="shared" si="10"/>
        <v>3050</v>
      </c>
      <c r="D37" s="32">
        <f t="shared" si="10"/>
        <v>3100</v>
      </c>
      <c r="E37" s="32">
        <f t="shared" si="10"/>
        <v>6300</v>
      </c>
      <c r="F37" s="32">
        <f t="shared" si="10"/>
        <v>3150</v>
      </c>
      <c r="G37" s="32">
        <f t="shared" si="10"/>
        <v>3100</v>
      </c>
      <c r="H37" s="32">
        <f t="shared" si="10"/>
        <v>2750</v>
      </c>
      <c r="I37" s="32">
        <f t="shared" si="10"/>
        <v>2800</v>
      </c>
      <c r="J37" s="32">
        <f t="shared" si="10"/>
        <v>2800</v>
      </c>
      <c r="K37" s="32">
        <f t="shared" si="10"/>
        <v>2800</v>
      </c>
      <c r="L37" s="32">
        <f t="shared" si="10"/>
        <v>2800</v>
      </c>
      <c r="M37" s="32">
        <f t="shared" si="10"/>
        <v>2800</v>
      </c>
      <c r="N37" s="33">
        <f>SUM(N13:N36)</f>
        <v>46200</v>
      </c>
      <c r="O37" s="20">
        <f t="shared" si="4"/>
        <v>0.51793721973094176</v>
      </c>
      <c r="P37" s="33">
        <f>SUM(P13:P36)</f>
        <v>47880</v>
      </c>
      <c r="Q37" s="20">
        <f t="shared" si="5"/>
        <v>0.56999999999999995</v>
      </c>
      <c r="R37" s="33">
        <f>SUM(R13:R36)</f>
        <v>50274</v>
      </c>
      <c r="S37" s="20">
        <f t="shared" si="6"/>
        <v>0.54409090909090907</v>
      </c>
    </row>
    <row r="38" spans="1:19" x14ac:dyDescent="0.2">
      <c r="A38" s="34" t="s">
        <v>50</v>
      </c>
      <c r="B38" s="32">
        <f t="shared" ref="B38:M38" si="11">(B10-B37)</f>
        <v>-550</v>
      </c>
      <c r="C38" s="32">
        <f t="shared" si="11"/>
        <v>450</v>
      </c>
      <c r="D38" s="32">
        <f t="shared" si="11"/>
        <v>400</v>
      </c>
      <c r="E38" s="32">
        <f t="shared" si="11"/>
        <v>-1800</v>
      </c>
      <c r="F38" s="32">
        <f t="shared" si="11"/>
        <v>1350</v>
      </c>
      <c r="G38" s="32">
        <f t="shared" si="11"/>
        <v>400</v>
      </c>
      <c r="H38" s="32">
        <f t="shared" si="11"/>
        <v>1750</v>
      </c>
      <c r="I38" s="32">
        <f t="shared" si="11"/>
        <v>2000</v>
      </c>
      <c r="J38" s="32">
        <f t="shared" si="11"/>
        <v>2200</v>
      </c>
      <c r="K38" s="32">
        <f t="shared" si="11"/>
        <v>3200</v>
      </c>
      <c r="L38" s="32">
        <f t="shared" si="11"/>
        <v>3700</v>
      </c>
      <c r="M38" s="32">
        <f t="shared" si="11"/>
        <v>4700</v>
      </c>
      <c r="N38" s="33">
        <f>(N10-N37)</f>
        <v>10600</v>
      </c>
      <c r="O38" s="20">
        <f t="shared" si="4"/>
        <v>0.11883408071748879</v>
      </c>
      <c r="P38" s="33">
        <f>(P10-P37)</f>
        <v>2100</v>
      </c>
      <c r="Q38" s="20">
        <f t="shared" si="5"/>
        <v>2.5000000000000001E-2</v>
      </c>
      <c r="R38" s="33">
        <f>(R10-R37)</f>
        <v>6405</v>
      </c>
      <c r="S38" s="20">
        <f t="shared" si="6"/>
        <v>6.931818181818182E-2</v>
      </c>
    </row>
    <row r="40" spans="1:19" x14ac:dyDescent="0.2">
      <c r="A40" s="3"/>
    </row>
  </sheetData>
  <protectedRanges>
    <protectedRange password="CC6F" sqref="A1:S4" name="Range2"/>
    <protectedRange password="CC6F" sqref="A3:S3" name="Range1"/>
  </protectedRanges>
  <mergeCells count="1">
    <mergeCell ref="A3:S3"/>
  </mergeCells>
  <printOptions horizontalCentered="1"/>
  <pageMargins left="0.25" right="0.25" top="0.5" bottom="0.5" header="0.5" footer="0.5"/>
  <pageSetup scale="66" orientation="landscape" r:id="rId1"/>
  <headerFooter alignWithMargins="0"/>
  <ignoredErrors>
    <ignoredError sqref="P10 Q10 N19 P18:R18 P24:P28 P31:Q31 O37:O38 Q37:Q38 R37:R38 P37:P38 Q24:Q28 R9:R10 R24:R31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4C02-15E3-453A-A11B-D392C0E7307B}">
  <sheetPr>
    <pageSetUpPr fitToPage="1"/>
  </sheetPr>
  <dimension ref="A1:O27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8" sqref="D18"/>
    </sheetView>
  </sheetViews>
  <sheetFormatPr defaultColWidth="8.85546875" defaultRowHeight="12.75" x14ac:dyDescent="0.2"/>
  <cols>
    <col min="1" max="1" width="36.7109375" customWidth="1"/>
    <col min="2" max="2" width="14.7109375" style="6" customWidth="1"/>
    <col min="3" max="3" width="9.28515625" customWidth="1"/>
    <col min="4" max="4" width="10.28515625" customWidth="1"/>
    <col min="5" max="14" width="9.28515625" customWidth="1"/>
    <col min="15" max="15" width="16.28515625" customWidth="1"/>
  </cols>
  <sheetData>
    <row r="1" spans="1:15" ht="15.75" x14ac:dyDescent="0.25">
      <c r="A1" s="56" t="s">
        <v>69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" x14ac:dyDescent="0.2">
      <c r="A2" s="2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0" t="s">
        <v>1</v>
      </c>
    </row>
    <row r="3" spans="1:15" x14ac:dyDescent="0.2">
      <c r="A3" s="37"/>
      <c r="B3" s="38" t="s">
        <v>52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</row>
    <row r="4" spans="1:15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5" x14ac:dyDescent="0.2">
      <c r="A5" s="37" t="s">
        <v>53</v>
      </c>
      <c r="B5" s="40"/>
      <c r="C5" s="38">
        <f>+B22</f>
        <v>15000</v>
      </c>
      <c r="D5" s="38">
        <f t="shared" ref="D5:N5" si="0">+C22</f>
        <v>15950</v>
      </c>
      <c r="E5" s="38">
        <f t="shared" si="0"/>
        <v>14900</v>
      </c>
      <c r="F5" s="38">
        <f t="shared" si="0"/>
        <v>12800</v>
      </c>
      <c r="G5" s="38">
        <f t="shared" si="0"/>
        <v>11500</v>
      </c>
      <c r="H5" s="38">
        <f t="shared" si="0"/>
        <v>13350</v>
      </c>
      <c r="I5" s="38">
        <f>+H22</f>
        <v>14250</v>
      </c>
      <c r="J5" s="38">
        <f>+I22</f>
        <v>16500</v>
      </c>
      <c r="K5" s="38">
        <f t="shared" si="0"/>
        <v>19000</v>
      </c>
      <c r="L5" s="38">
        <f t="shared" si="0"/>
        <v>21700</v>
      </c>
      <c r="M5" s="38">
        <f t="shared" si="0"/>
        <v>25400</v>
      </c>
      <c r="N5" s="38">
        <f t="shared" si="0"/>
        <v>29600</v>
      </c>
    </row>
    <row r="6" spans="1:15" x14ac:dyDescent="0.2">
      <c r="A6" s="37" t="s">
        <v>54</v>
      </c>
      <c r="B6" s="41"/>
      <c r="C6" s="42">
        <v>500</v>
      </c>
      <c r="D6" s="42">
        <v>500</v>
      </c>
      <c r="E6" s="42">
        <v>500</v>
      </c>
      <c r="F6" s="42">
        <v>500</v>
      </c>
      <c r="G6" s="42">
        <v>500</v>
      </c>
      <c r="H6" s="42">
        <v>500</v>
      </c>
      <c r="I6" s="42">
        <v>500</v>
      </c>
      <c r="J6" s="42">
        <v>500</v>
      </c>
      <c r="K6" s="42">
        <v>500</v>
      </c>
      <c r="L6" s="42">
        <v>500</v>
      </c>
      <c r="M6" s="42">
        <v>500</v>
      </c>
      <c r="N6" s="42">
        <v>500</v>
      </c>
    </row>
    <row r="7" spans="1:15" x14ac:dyDescent="0.2">
      <c r="A7" s="37" t="s">
        <v>18</v>
      </c>
      <c r="B7" s="43"/>
      <c r="C7" s="43">
        <f>+'P&amp;L Projections Example'!B6</f>
        <v>5000</v>
      </c>
      <c r="D7" s="43">
        <f>+'P&amp;L Projections Example'!C6</f>
        <v>5500</v>
      </c>
      <c r="E7" s="43">
        <f>+'P&amp;L Projections Example'!D6</f>
        <v>6000</v>
      </c>
      <c r="F7" s="43">
        <f>+'P&amp;L Projections Example'!E6</f>
        <v>7000</v>
      </c>
      <c r="G7" s="43">
        <f>+'P&amp;L Projections Example'!F6</f>
        <v>7200</v>
      </c>
      <c r="H7" s="43">
        <f>+'P&amp;L Projections Example'!G6</f>
        <v>6000</v>
      </c>
      <c r="I7" s="43">
        <f>+'P&amp;L Projections Example'!H6</f>
        <v>7000</v>
      </c>
      <c r="J7" s="43">
        <f>+'P&amp;L Projections Example'!I6</f>
        <v>7500</v>
      </c>
      <c r="K7" s="43">
        <f>+'P&amp;L Projections Example'!J6</f>
        <v>8000</v>
      </c>
      <c r="L7" s="43">
        <f>+'P&amp;L Projections Example'!K6</f>
        <v>9000</v>
      </c>
      <c r="M7" s="43">
        <f>+'P&amp;L Projections Example'!L6</f>
        <v>10000</v>
      </c>
      <c r="N7" s="43">
        <f>+'P&amp;L Projections Example'!M6</f>
        <v>11000</v>
      </c>
      <c r="O7" s="3"/>
    </row>
    <row r="8" spans="1:15" x14ac:dyDescent="0.2">
      <c r="A8" s="37" t="s">
        <v>55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3"/>
    </row>
    <row r="9" spans="1:15" x14ac:dyDescent="0.2">
      <c r="A9" s="37" t="s">
        <v>56</v>
      </c>
      <c r="B9" s="41">
        <v>10000</v>
      </c>
      <c r="C9" s="41">
        <v>7000</v>
      </c>
      <c r="D9" s="41">
        <v>3000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3"/>
    </row>
    <row r="10" spans="1:15" x14ac:dyDescent="0.2">
      <c r="A10" s="37" t="s">
        <v>57</v>
      </c>
      <c r="B10" s="41">
        <v>10000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3"/>
    </row>
    <row r="11" spans="1:15" x14ac:dyDescent="0.2">
      <c r="A11" s="37" t="s">
        <v>58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"/>
    </row>
    <row r="12" spans="1:15" x14ac:dyDescent="0.2">
      <c r="A12" s="44" t="s">
        <v>59</v>
      </c>
      <c r="B12" s="45">
        <f>SUM(B6:B11)</f>
        <v>20000</v>
      </c>
      <c r="C12" s="45">
        <f>SUM(C6:C11)</f>
        <v>12500</v>
      </c>
      <c r="D12" s="45">
        <f>SUM(D6:D11)</f>
        <v>9000</v>
      </c>
      <c r="E12" s="45">
        <f t="shared" ref="E12:N12" si="1">SUM(E6:E11)</f>
        <v>6500</v>
      </c>
      <c r="F12" s="45">
        <f t="shared" si="1"/>
        <v>7500</v>
      </c>
      <c r="G12" s="45">
        <f t="shared" si="1"/>
        <v>7700</v>
      </c>
      <c r="H12" s="45">
        <f t="shared" si="1"/>
        <v>6500</v>
      </c>
      <c r="I12" s="45">
        <f t="shared" si="1"/>
        <v>7500</v>
      </c>
      <c r="J12" s="45">
        <f t="shared" si="1"/>
        <v>8000</v>
      </c>
      <c r="K12" s="45">
        <f t="shared" si="1"/>
        <v>8500</v>
      </c>
      <c r="L12" s="45">
        <f t="shared" si="1"/>
        <v>9500</v>
      </c>
      <c r="M12" s="45">
        <f t="shared" si="1"/>
        <v>10500</v>
      </c>
      <c r="N12" s="45">
        <f t="shared" si="1"/>
        <v>11500</v>
      </c>
      <c r="O12" s="3"/>
    </row>
    <row r="13" spans="1:15" x14ac:dyDescent="0.2">
      <c r="A13" s="37" t="s">
        <v>60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</row>
    <row r="14" spans="1:15" x14ac:dyDescent="0.2">
      <c r="A14" s="37" t="s">
        <v>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3"/>
    </row>
    <row r="15" spans="1:15" x14ac:dyDescent="0.2">
      <c r="A15" s="37" t="s">
        <v>62</v>
      </c>
      <c r="B15" s="43"/>
      <c r="C15" s="43">
        <f>+'P&amp;L Projections Example'!B9</f>
        <v>2000</v>
      </c>
      <c r="D15" s="43">
        <f>+'P&amp;L Projections Example'!C9</f>
        <v>2000</v>
      </c>
      <c r="E15" s="43">
        <f>+'P&amp;L Projections Example'!D9</f>
        <v>2500</v>
      </c>
      <c r="F15" s="43">
        <f>+'P&amp;L Projections Example'!E9</f>
        <v>2500</v>
      </c>
      <c r="G15" s="43">
        <f>+'P&amp;L Projections Example'!F9</f>
        <v>2700</v>
      </c>
      <c r="H15" s="43">
        <f>+'P&amp;L Projections Example'!G9</f>
        <v>2500</v>
      </c>
      <c r="I15" s="43">
        <f>+'P&amp;L Projections Example'!H9</f>
        <v>2500</v>
      </c>
      <c r="J15" s="43">
        <f>+'P&amp;L Projections Example'!I9</f>
        <v>2700</v>
      </c>
      <c r="K15" s="43">
        <f>+'P&amp;L Projections Example'!J9</f>
        <v>3000</v>
      </c>
      <c r="L15" s="43">
        <f>+'P&amp;L Projections Example'!K9</f>
        <v>3000</v>
      </c>
      <c r="M15" s="43">
        <f>+'P&amp;L Projections Example'!L9</f>
        <v>3500</v>
      </c>
      <c r="N15" s="43">
        <f>+'P&amp;L Projections Example'!M9</f>
        <v>3500</v>
      </c>
      <c r="O15" s="3"/>
    </row>
    <row r="16" spans="1:15" x14ac:dyDescent="0.2">
      <c r="A16" s="37" t="s">
        <v>63</v>
      </c>
      <c r="B16" s="43"/>
      <c r="C16" s="43">
        <f>+'P&amp;L Projections Example'!B37-'P&amp;L Projections Example'!B34</f>
        <v>3550</v>
      </c>
      <c r="D16" s="43">
        <f>+'P&amp;L Projections Example'!C37-'P&amp;L Projections Example'!C34</f>
        <v>3050</v>
      </c>
      <c r="E16" s="43">
        <f>+'P&amp;L Projections Example'!D37-'P&amp;L Projections Example'!D34</f>
        <v>3100</v>
      </c>
      <c r="F16" s="43">
        <f>+'P&amp;L Projections Example'!E37-'P&amp;L Projections Example'!E34</f>
        <v>6300</v>
      </c>
      <c r="G16" s="43">
        <f>+'P&amp;L Projections Example'!F37-'P&amp;L Projections Example'!F34</f>
        <v>3150</v>
      </c>
      <c r="H16" s="43">
        <f>+'P&amp;L Projections Example'!G37-'P&amp;L Projections Example'!G34</f>
        <v>3100</v>
      </c>
      <c r="I16" s="43">
        <f>+'P&amp;L Projections Example'!H37-'P&amp;L Projections Example'!H34</f>
        <v>2750</v>
      </c>
      <c r="J16" s="43">
        <f>+'P&amp;L Projections Example'!I37-'P&amp;L Projections Example'!I34</f>
        <v>2800</v>
      </c>
      <c r="K16" s="43">
        <f>+'P&amp;L Projections Example'!J37-'P&amp;L Projections Example'!J34</f>
        <v>2800</v>
      </c>
      <c r="L16" s="43">
        <f>+'P&amp;L Projections Example'!K37-'P&amp;L Projections Example'!K34</f>
        <v>2800</v>
      </c>
      <c r="M16" s="43">
        <f>+'P&amp;L Projections Example'!L37-'P&amp;L Projections Example'!L34</f>
        <v>2800</v>
      </c>
      <c r="N16" s="43">
        <f>+'P&amp;L Projections Example'!M37-'P&amp;L Projections Example'!M34</f>
        <v>2800</v>
      </c>
      <c r="O16" s="3"/>
    </row>
    <row r="17" spans="1:15" x14ac:dyDescent="0.2">
      <c r="A17" s="37" t="s">
        <v>64</v>
      </c>
      <c r="B17" s="41">
        <v>5000</v>
      </c>
      <c r="C17" s="41">
        <v>6000</v>
      </c>
      <c r="D17" s="41">
        <v>5000</v>
      </c>
      <c r="E17" s="41">
        <v>3000</v>
      </c>
      <c r="F17" s="41"/>
      <c r="G17" s="41"/>
      <c r="H17" s="41"/>
      <c r="I17" s="41"/>
      <c r="J17" s="41"/>
      <c r="K17" s="41"/>
      <c r="L17" s="41"/>
      <c r="M17" s="41"/>
      <c r="N17" s="41"/>
      <c r="O17" s="3"/>
    </row>
    <row r="18" spans="1:15" x14ac:dyDescent="0.2">
      <c r="A18" s="46" t="s">
        <v>65</v>
      </c>
      <c r="B18" s="47">
        <f>SUM(B14:B17)</f>
        <v>5000</v>
      </c>
      <c r="C18" s="48">
        <f t="shared" ref="C18:N18" si="2">SUM(C14:C17)</f>
        <v>11550</v>
      </c>
      <c r="D18" s="48">
        <f t="shared" si="2"/>
        <v>10050</v>
      </c>
      <c r="E18" s="48">
        <f t="shared" si="2"/>
        <v>8600</v>
      </c>
      <c r="F18" s="48">
        <f t="shared" si="2"/>
        <v>8800</v>
      </c>
      <c r="G18" s="48">
        <f t="shared" si="2"/>
        <v>5850</v>
      </c>
      <c r="H18" s="48">
        <f t="shared" si="2"/>
        <v>5600</v>
      </c>
      <c r="I18" s="48">
        <f t="shared" si="2"/>
        <v>5250</v>
      </c>
      <c r="J18" s="48">
        <f t="shared" si="2"/>
        <v>5500</v>
      </c>
      <c r="K18" s="48">
        <f t="shared" si="2"/>
        <v>5800</v>
      </c>
      <c r="L18" s="48">
        <f t="shared" si="2"/>
        <v>5800</v>
      </c>
      <c r="M18" s="48">
        <f t="shared" si="2"/>
        <v>6300</v>
      </c>
      <c r="N18" s="48">
        <f t="shared" si="2"/>
        <v>6300</v>
      </c>
      <c r="O18" s="3"/>
    </row>
    <row r="19" spans="1:15" x14ac:dyDescent="0.2">
      <c r="A19" s="49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3"/>
    </row>
    <row r="20" spans="1:15" x14ac:dyDescent="0.2">
      <c r="A20" s="52" t="s">
        <v>66</v>
      </c>
      <c r="B20" s="53">
        <f>+B12-B18</f>
        <v>15000</v>
      </c>
      <c r="C20" s="54">
        <f t="shared" ref="C20:N20" si="3">+C12-C18</f>
        <v>950</v>
      </c>
      <c r="D20" s="54">
        <f t="shared" si="3"/>
        <v>-1050</v>
      </c>
      <c r="E20" s="54">
        <f t="shared" si="3"/>
        <v>-2100</v>
      </c>
      <c r="F20" s="54">
        <f t="shared" si="3"/>
        <v>-1300</v>
      </c>
      <c r="G20" s="54">
        <f t="shared" si="3"/>
        <v>1850</v>
      </c>
      <c r="H20" s="54">
        <f t="shared" si="3"/>
        <v>900</v>
      </c>
      <c r="I20" s="54">
        <f t="shared" si="3"/>
        <v>2250</v>
      </c>
      <c r="J20" s="54">
        <f t="shared" si="3"/>
        <v>2500</v>
      </c>
      <c r="K20" s="54">
        <f t="shared" si="3"/>
        <v>2700</v>
      </c>
      <c r="L20" s="54">
        <f t="shared" si="3"/>
        <v>3700</v>
      </c>
      <c r="M20" s="54">
        <f t="shared" si="3"/>
        <v>4200</v>
      </c>
      <c r="N20" s="54">
        <f t="shared" si="3"/>
        <v>5200</v>
      </c>
      <c r="O20" s="3"/>
    </row>
    <row r="21" spans="1:15" x14ac:dyDescent="0.2">
      <c r="A21" s="49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3"/>
    </row>
    <row r="22" spans="1:15" x14ac:dyDescent="0.2">
      <c r="A22" s="52" t="s">
        <v>67</v>
      </c>
      <c r="B22" s="53">
        <f>+B20</f>
        <v>15000</v>
      </c>
      <c r="C22" s="54">
        <f>+C5+C20</f>
        <v>15950</v>
      </c>
      <c r="D22" s="54">
        <f t="shared" ref="D22:N22" si="4">+D5+D20</f>
        <v>14900</v>
      </c>
      <c r="E22" s="54">
        <f t="shared" si="4"/>
        <v>12800</v>
      </c>
      <c r="F22" s="54">
        <f t="shared" si="4"/>
        <v>11500</v>
      </c>
      <c r="G22" s="54">
        <f t="shared" si="4"/>
        <v>13350</v>
      </c>
      <c r="H22" s="54">
        <f t="shared" si="4"/>
        <v>14250</v>
      </c>
      <c r="I22" s="54">
        <f t="shared" si="4"/>
        <v>16500</v>
      </c>
      <c r="J22" s="54">
        <f t="shared" si="4"/>
        <v>19000</v>
      </c>
      <c r="K22" s="54">
        <f t="shared" si="4"/>
        <v>21700</v>
      </c>
      <c r="L22" s="54">
        <f t="shared" si="4"/>
        <v>25400</v>
      </c>
      <c r="M22" s="54">
        <f t="shared" si="4"/>
        <v>29600</v>
      </c>
      <c r="N22" s="54">
        <f t="shared" si="4"/>
        <v>34800</v>
      </c>
      <c r="O22" s="3"/>
    </row>
    <row r="23" spans="1:15" x14ac:dyDescent="0.2">
      <c r="A23" s="13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3"/>
    </row>
    <row r="24" spans="1:15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1"/>
      <c r="B25" s="1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rintOptions horizontalCentered="1"/>
  <pageMargins left="0.5" right="0.5" top="0.5" bottom="0.5" header="0.25" footer="0.25"/>
  <pageSetup scale="7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78a30-2c04-4235-b299-300ee47dbbfc" xsi:nil="true"/>
    <lcf76f155ced4ddcb4097134ff3c332f xmlns="fba59a55-d71f-4818-97bb-b5f8b17b7b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CB1E005888849BB5B7EC08A6458F3" ma:contentTypeVersion="15" ma:contentTypeDescription="Create a new document." ma:contentTypeScope="" ma:versionID="80d5432338e1000c1b5f6dcd9da195ea">
  <xsd:schema xmlns:xsd="http://www.w3.org/2001/XMLSchema" xmlns:xs="http://www.w3.org/2001/XMLSchema" xmlns:p="http://schemas.microsoft.com/office/2006/metadata/properties" xmlns:ns2="fba59a55-d71f-4818-97bb-b5f8b17b7b2c" xmlns:ns3="dfc78a30-2c04-4235-b299-300ee47dbbfc" targetNamespace="http://schemas.microsoft.com/office/2006/metadata/properties" ma:root="true" ma:fieldsID="1658d03a7547be53f7e076bb5ec8532a" ns2:_="" ns3:_="">
    <xsd:import namespace="fba59a55-d71f-4818-97bb-b5f8b17b7b2c"/>
    <xsd:import namespace="dfc78a30-2c04-4235-b299-300ee47d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59a55-d71f-4818-97bb-b5f8b17b7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12b43ae-ddab-4e27-aca2-89dc05947b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78a30-2c04-4235-b299-300ee47db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6371b9d-88ea-4c93-aa1d-b3757a7970b9}" ma:internalName="TaxCatchAll" ma:showField="CatchAllData" ma:web="dfc78a30-2c04-4235-b299-300ee47db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7E4F62-383F-4F84-BAA6-BB79F366A396}">
  <ds:schemaRefs>
    <ds:schemaRef ds:uri="http://schemas.microsoft.com/office/2006/metadata/properties"/>
    <ds:schemaRef ds:uri="http://schemas.microsoft.com/office/infopath/2007/PartnerControls"/>
    <ds:schemaRef ds:uri="dfc78a30-2c04-4235-b299-300ee47dbbfc"/>
    <ds:schemaRef ds:uri="fba59a55-d71f-4818-97bb-b5f8b17b7b2c"/>
  </ds:schemaRefs>
</ds:datastoreItem>
</file>

<file path=customXml/itemProps2.xml><?xml version="1.0" encoding="utf-8"?>
<ds:datastoreItem xmlns:ds="http://schemas.openxmlformats.org/officeDocument/2006/customXml" ds:itemID="{6E5AFD5E-994C-404F-AA63-D01C72C1B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DB0718-202D-4517-B60D-6FC2A2C5A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59a55-d71f-4818-97bb-b5f8b17b7b2c"/>
    <ds:schemaRef ds:uri="dfc78a30-2c04-4235-b299-300ee47db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P&amp;L Projections</vt:lpstr>
      <vt:lpstr>Cash Flow Projections</vt:lpstr>
      <vt:lpstr>P&amp;L Projections Example</vt:lpstr>
      <vt:lpstr>Cash Flow Projections Example</vt:lpstr>
      <vt:lpstr>'P&amp;L Projections'!Print_Area</vt:lpstr>
      <vt:lpstr>'P&amp;L Projections Example'!Print_Area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Charlene M. Lester</dc:creator>
  <cp:keywords/>
  <dc:description/>
  <cp:lastModifiedBy>Anh Le</cp:lastModifiedBy>
  <cp:revision/>
  <dcterms:created xsi:type="dcterms:W3CDTF">1997-08-21T03:14:07Z</dcterms:created>
  <dcterms:modified xsi:type="dcterms:W3CDTF">2024-08-30T18:12:27Z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0x010100E14CB1E005888849BB5B7EC08A6458F3</vt:lpwstr>
  </property>
</Properties>
</file>